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ropbox\Decision Science-Penyelaras\Praktikum\1. Pengerusi JK Praktikum\"/>
    </mc:Choice>
  </mc:AlternateContent>
  <xr:revisionPtr revIDLastSave="0" documentId="13_ncr:1_{733C67F4-0D1E-433A-9BEA-4438E5972A59}" xr6:coauthVersionLast="45" xr6:coauthVersionMax="45" xr10:uidLastSave="{00000000-0000-0000-0000-000000000000}"/>
  <workbookProtection workbookAlgorithmName="SHA-512" workbookHashValue="obXhcVPbQd8TfJv5Q3Dj9dnlXTSG7k4ofBflixwjl3GnaqsnddlFq4RdkMB6Ualf5IP/bEtUEyAEms6tGY0hJQ==" workbookSaltValue="sAI+MBpuM2L2prHhFUoXbg==" workbookSpinCount="100000" lockStructure="1"/>
  <bookViews>
    <workbookView xWindow="-120" yWindow="-120" windowWidth="20730" windowHeight="11160" tabRatio="656" activeTab="3" xr2:uid="{00000000-000D-0000-FFFF-FFFF00000000}"/>
  </bookViews>
  <sheets>
    <sheet name="Total-Marks" sheetId="2" r:id="rId1"/>
    <sheet name="Acad-SV-Eval-Form" sheetId="1" r:id="rId2"/>
    <sheet name="Comp-Sv-Eval-Form" sheetId="6" r:id="rId3"/>
    <sheet name="OBE Entry" sheetId="7" r:id="rId4"/>
    <sheet name="Grade" sheetId="5" r:id="rId5"/>
    <sheet name="Org-Eval-Form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7" l="1"/>
  <c r="C19" i="7"/>
  <c r="C18" i="7"/>
  <c r="C17" i="7"/>
  <c r="C16" i="7"/>
  <c r="C15" i="7"/>
  <c r="M10" i="7" l="1"/>
  <c r="M9" i="7"/>
  <c r="M8" i="7"/>
  <c r="M7" i="7"/>
  <c r="M6" i="7"/>
  <c r="M5" i="7"/>
  <c r="H10" i="2" l="1"/>
  <c r="H11" i="2"/>
  <c r="H12" i="2"/>
  <c r="H13" i="2"/>
  <c r="H14" i="2"/>
  <c r="H9" i="2"/>
  <c r="G14" i="2"/>
  <c r="G13" i="2"/>
  <c r="G12" i="2"/>
  <c r="G11" i="2"/>
  <c r="G10" i="2"/>
  <c r="G9" i="2"/>
  <c r="F14" i="2"/>
  <c r="F13" i="2"/>
  <c r="F12" i="2"/>
  <c r="F11" i="2"/>
  <c r="F10" i="2"/>
  <c r="F9" i="2"/>
  <c r="E14" i="2"/>
  <c r="E13" i="2"/>
  <c r="E12" i="2"/>
  <c r="E11" i="2"/>
  <c r="E10" i="2"/>
  <c r="E9" i="2"/>
  <c r="I20" i="7" l="1"/>
  <c r="I19" i="7"/>
  <c r="I18" i="7"/>
  <c r="I17" i="7"/>
  <c r="I16" i="7"/>
  <c r="I15" i="7"/>
  <c r="K20" i="7"/>
  <c r="K19" i="7"/>
  <c r="K18" i="7"/>
  <c r="K17" i="7"/>
  <c r="K16" i="7"/>
  <c r="K15" i="7"/>
  <c r="G20" i="7"/>
  <c r="G19" i="7"/>
  <c r="G18" i="7"/>
  <c r="G17" i="7"/>
  <c r="G16" i="7"/>
  <c r="G15" i="7"/>
  <c r="E20" i="7"/>
  <c r="E19" i="7"/>
  <c r="E18" i="7"/>
  <c r="E17" i="7"/>
  <c r="E16" i="7"/>
  <c r="E15" i="7"/>
  <c r="L6" i="7"/>
  <c r="L10" i="7"/>
  <c r="L9" i="7"/>
  <c r="L8" i="7"/>
  <c r="L7" i="7"/>
  <c r="K10" i="7"/>
  <c r="K9" i="7"/>
  <c r="K8" i="7"/>
  <c r="K7" i="7"/>
  <c r="K6" i="7"/>
  <c r="J10" i="7"/>
  <c r="J9" i="7"/>
  <c r="J8" i="7"/>
  <c r="J7" i="7"/>
  <c r="J6" i="7"/>
  <c r="I10" i="7"/>
  <c r="I9" i="7"/>
  <c r="I8" i="7"/>
  <c r="I7" i="7"/>
  <c r="I6" i="7"/>
  <c r="H10" i="7"/>
  <c r="H9" i="7"/>
  <c r="H8" i="7"/>
  <c r="H7" i="7"/>
  <c r="H6" i="7"/>
  <c r="G8" i="7"/>
  <c r="G10" i="7"/>
  <c r="G9" i="7"/>
  <c r="G7" i="7"/>
  <c r="G6" i="7"/>
  <c r="F10" i="7"/>
  <c r="F9" i="7"/>
  <c r="F8" i="7"/>
  <c r="F7" i="7"/>
  <c r="F6" i="7"/>
  <c r="E10" i="7"/>
  <c r="E9" i="7"/>
  <c r="E8" i="7"/>
  <c r="E7" i="7"/>
  <c r="E6" i="7"/>
  <c r="E5" i="7"/>
  <c r="D10" i="7"/>
  <c r="D9" i="7"/>
  <c r="D8" i="7"/>
  <c r="D7" i="7"/>
  <c r="D6" i="7"/>
  <c r="L5" i="7"/>
  <c r="K5" i="7"/>
  <c r="J5" i="7"/>
  <c r="I5" i="7"/>
  <c r="H5" i="7"/>
  <c r="G5" i="7"/>
  <c r="F5" i="7"/>
  <c r="D5" i="7"/>
  <c r="C10" i="7"/>
  <c r="C9" i="7"/>
  <c r="C8" i="7"/>
  <c r="C7" i="7"/>
  <c r="C6" i="7"/>
  <c r="C5" i="7"/>
  <c r="B6" i="7"/>
  <c r="B16" i="7" s="1"/>
  <c r="B7" i="7"/>
  <c r="B17" i="7" s="1"/>
  <c r="B8" i="7"/>
  <c r="B18" i="7" s="1"/>
  <c r="B9" i="7"/>
  <c r="B19" i="7" s="1"/>
  <c r="B10" i="7"/>
  <c r="B20" i="7" s="1"/>
  <c r="B5" i="7"/>
  <c r="B15" i="7" s="1"/>
  <c r="A10" i="7"/>
  <c r="A20" i="7" s="1"/>
  <c r="A7" i="7"/>
  <c r="A17" i="7" s="1"/>
  <c r="A8" i="7"/>
  <c r="A18" i="7" s="1"/>
  <c r="A9" i="7"/>
  <c r="A19" i="7" s="1"/>
  <c r="A6" i="7"/>
  <c r="A16" i="7" s="1"/>
  <c r="A5" i="7"/>
  <c r="A15" i="7" s="1"/>
  <c r="D14" i="1" l="1"/>
  <c r="E14" i="1"/>
  <c r="F14" i="1"/>
  <c r="G14" i="1"/>
  <c r="H14" i="1"/>
  <c r="C14" i="1"/>
  <c r="D16" i="6" l="1"/>
  <c r="E16" i="6"/>
  <c r="F16" i="6"/>
  <c r="G16" i="6"/>
  <c r="H16" i="6"/>
  <c r="C16" i="6"/>
  <c r="H3" i="6"/>
  <c r="G3" i="6"/>
  <c r="F3" i="6"/>
  <c r="E3" i="6"/>
  <c r="D3" i="6"/>
  <c r="C3" i="6"/>
  <c r="D43" i="1" l="1"/>
  <c r="E43" i="1"/>
  <c r="F43" i="1"/>
  <c r="G43" i="1"/>
  <c r="H43" i="1"/>
  <c r="C43" i="1"/>
  <c r="D38" i="1"/>
  <c r="E38" i="1"/>
  <c r="F38" i="1"/>
  <c r="G38" i="1"/>
  <c r="H38" i="1"/>
  <c r="C38" i="1"/>
  <c r="D29" i="1"/>
  <c r="E29" i="1"/>
  <c r="F29" i="1"/>
  <c r="G29" i="1"/>
  <c r="H29" i="1"/>
  <c r="C29" i="1"/>
  <c r="D22" i="1"/>
  <c r="E22" i="1"/>
  <c r="F22" i="1"/>
  <c r="G22" i="1"/>
  <c r="H22" i="1"/>
  <c r="C22" i="1"/>
  <c r="G44" i="1" l="1"/>
  <c r="G45" i="1" s="1"/>
  <c r="F44" i="1"/>
  <c r="F45" i="1" s="1"/>
  <c r="E44" i="1"/>
  <c r="E45" i="1" s="1"/>
  <c r="H44" i="1"/>
  <c r="H45" i="1" s="1"/>
  <c r="D44" i="1"/>
  <c r="D45" i="1" s="1"/>
  <c r="C44" i="1"/>
  <c r="C45" i="1" s="1"/>
  <c r="E7" i="1"/>
  <c r="A1" i="1"/>
  <c r="A5" i="1" l="1"/>
  <c r="H33" i="4" l="1"/>
  <c r="G33" i="4"/>
  <c r="F33" i="4"/>
  <c r="E33" i="4"/>
  <c r="D33" i="4"/>
  <c r="C33" i="4"/>
  <c r="C8" i="4"/>
  <c r="C35" i="4"/>
  <c r="D42" i="4"/>
  <c r="E42" i="4"/>
  <c r="F42" i="4"/>
  <c r="G42" i="4"/>
  <c r="H42" i="4"/>
  <c r="D41" i="4"/>
  <c r="E41" i="4"/>
  <c r="F41" i="4"/>
  <c r="G41" i="4"/>
  <c r="H41" i="4"/>
  <c r="D40" i="4"/>
  <c r="E40" i="4"/>
  <c r="F40" i="4"/>
  <c r="G40" i="4"/>
  <c r="H40" i="4"/>
  <c r="D39" i="4"/>
  <c r="E39" i="4"/>
  <c r="F39" i="4"/>
  <c r="G39" i="4"/>
  <c r="H39" i="4"/>
  <c r="D38" i="4"/>
  <c r="E38" i="4"/>
  <c r="F38" i="4"/>
  <c r="G38" i="4"/>
  <c r="H38" i="4"/>
  <c r="D37" i="4"/>
  <c r="E37" i="4"/>
  <c r="F37" i="4"/>
  <c r="G37" i="4"/>
  <c r="H37" i="4"/>
  <c r="D36" i="4"/>
  <c r="E36" i="4"/>
  <c r="F36" i="4"/>
  <c r="G36" i="4"/>
  <c r="H36" i="4"/>
  <c r="D35" i="4"/>
  <c r="E35" i="4"/>
  <c r="F35" i="4"/>
  <c r="F43" i="4" s="1"/>
  <c r="G35" i="4"/>
  <c r="G43" i="4" s="1"/>
  <c r="H35" i="4"/>
  <c r="C42" i="4"/>
  <c r="C41" i="4"/>
  <c r="C40" i="4"/>
  <c r="C39" i="4"/>
  <c r="C38" i="4"/>
  <c r="C37" i="4"/>
  <c r="C36" i="4"/>
  <c r="G34" i="4"/>
  <c r="H34" i="4"/>
  <c r="H43" i="4" s="1"/>
  <c r="D34" i="4"/>
  <c r="D43" i="4" s="1"/>
  <c r="E34" i="4"/>
  <c r="E43" i="4" s="1"/>
  <c r="F34" i="4"/>
  <c r="C34" i="4"/>
  <c r="C43" i="4" l="1"/>
  <c r="D8" i="4"/>
  <c r="A2" i="1"/>
  <c r="A2" i="4" l="1"/>
  <c r="G30" i="4"/>
  <c r="H30" i="4"/>
  <c r="G7" i="1"/>
  <c r="H8" i="4"/>
  <c r="G8" i="4"/>
  <c r="F8" i="4" l="1"/>
  <c r="E8" i="4"/>
  <c r="D30" i="4"/>
  <c r="E30" i="4"/>
  <c r="F30" i="4"/>
  <c r="C30" i="4"/>
  <c r="I14" i="2" l="1"/>
  <c r="I13" i="2"/>
  <c r="F7" i="1"/>
  <c r="D7" i="1"/>
  <c r="C7" i="1"/>
  <c r="I12" i="2" l="1"/>
  <c r="I11" i="2" l="1"/>
  <c r="I10" i="2"/>
  <c r="I9" i="2" l="1"/>
</calcChain>
</file>

<file path=xl/sharedStrings.xml><?xml version="1.0" encoding="utf-8"?>
<sst xmlns="http://schemas.openxmlformats.org/spreadsheetml/2006/main" count="186" uniqueCount="168">
  <si>
    <t>SQMX4908 PRACTICUM</t>
  </si>
  <si>
    <t>A</t>
  </si>
  <si>
    <t>COMPONENT</t>
  </si>
  <si>
    <t>SCORE</t>
  </si>
  <si>
    <t>Ideas and experiences during practicum are communicated clearly.</t>
  </si>
  <si>
    <t>Uses text style (size, font, effects) that always facilitates the readers’ accessibility to the content.</t>
  </si>
  <si>
    <t xml:space="preserve">Relevant past and current information “about me” are presented in detail, with insight into future career and aspiration. </t>
  </si>
  <si>
    <t>SUB TOTAL A</t>
  </si>
  <si>
    <t>The project scope is manageable, viable, relevant, and fulfill practicum requirements.</t>
  </si>
  <si>
    <t>Describe and justify data collection methods including how, when, where, and from whom.</t>
  </si>
  <si>
    <t>The findings obtained from the analysis are presented clearly and aligned with the objectives of the study.</t>
  </si>
  <si>
    <t>Strong review of key conclusions and integration with the objectives.</t>
  </si>
  <si>
    <t>Based on the results, recommendations and suggestions to the company are identified clearly.</t>
  </si>
  <si>
    <t>No.</t>
  </si>
  <si>
    <t>TOTAL MARKS</t>
  </si>
  <si>
    <t>MATRIC NUMBER</t>
  </si>
  <si>
    <t>Strongly Agree</t>
  </si>
  <si>
    <t>LECTURER'S NAME:</t>
  </si>
  <si>
    <t>Strongly Disagree</t>
  </si>
  <si>
    <t>1      2      3      4      5</t>
  </si>
  <si>
    <t>Is Marks Moderation Required?</t>
  </si>
  <si>
    <t>B</t>
  </si>
  <si>
    <t>C</t>
  </si>
  <si>
    <t>D</t>
  </si>
  <si>
    <t>The student</t>
  </si>
  <si>
    <t xml:space="preserve">has sufficient knowledge to contribute to the organisation. </t>
  </si>
  <si>
    <t>has the technical skills appropriate for the job requirements.</t>
  </si>
  <si>
    <t>is able to apply knowledge to practical problems.</t>
  </si>
  <si>
    <t>is able to follow directions accurately.</t>
  </si>
  <si>
    <t>completes assigned tasks accurately and thoroughly.</t>
  </si>
  <si>
    <t>is able to start, maintain, and end a conversation in a friendly manner.</t>
  </si>
  <si>
    <t>is capable of expressing his or her opinions on various issues.</t>
  </si>
  <si>
    <t>takes appropriate actions without constant direction.</t>
  </si>
  <si>
    <t>is punctual in attending works, meetings, and appointments.</t>
  </si>
  <si>
    <t>projects a professional appearance.</t>
  </si>
  <si>
    <t>performs assigned tasks with trust, honesty, and transparency.</t>
  </si>
  <si>
    <t>can verbally communicate ideas clearly and effectively.</t>
  </si>
  <si>
    <t>uses appropriate eye contact and body language.</t>
  </si>
  <si>
    <t>can write ideas clearly and with coherency.</t>
  </si>
  <si>
    <t>can cooperate with others.</t>
  </si>
  <si>
    <t>can play different roles for different situations.</t>
  </si>
  <si>
    <t>can give and accept constructive feedback.</t>
  </si>
  <si>
    <t>offers innovative ideas and techniques to improve operations at the workplace.</t>
  </si>
  <si>
    <t>can adapt to new information and experience.</t>
  </si>
  <si>
    <t xml:space="preserve">makes the effort to learn new knowledge and skills.  </t>
  </si>
  <si>
    <t>TOTAL</t>
  </si>
  <si>
    <t>ORGANISATION EVALUATION FORM</t>
  </si>
  <si>
    <t>ACADEMIC SUPERVISOR EVALUATION FORM</t>
  </si>
  <si>
    <t xml:space="preserve">INSTRUCTION: Please evaluate the student’s performance using the following scale.                                                  </t>
  </si>
  <si>
    <t>F</t>
  </si>
  <si>
    <t>GRADE</t>
  </si>
  <si>
    <t>Marks</t>
  </si>
  <si>
    <t>Grade</t>
  </si>
  <si>
    <t>C-</t>
  </si>
  <si>
    <t>C+</t>
  </si>
  <si>
    <t>B-</t>
  </si>
  <si>
    <t>B+</t>
  </si>
  <si>
    <t>A-</t>
  </si>
  <si>
    <t>A+</t>
  </si>
  <si>
    <t>Q1 - Q5: MQF2 Practical Skill</t>
  </si>
  <si>
    <t>Q6 - Q8: MQF3 Self Confidence</t>
  </si>
  <si>
    <t>Q9 - Q11: MQF4 Ethics &amp; Professionalism</t>
  </si>
  <si>
    <t>Q12- Q13: MQF5 Verbal Communication</t>
  </si>
  <si>
    <t>Q14: MQF5 Written Communication</t>
  </si>
  <si>
    <t>Q15-Q17: MQF5 Teamwork</t>
  </si>
  <si>
    <t>Q18: MQF6 Problem Solving Skill</t>
  </si>
  <si>
    <t>Q19: MQF7 Autonomous Learning</t>
  </si>
  <si>
    <t>Q20: MQF8 Managerial Skill</t>
  </si>
  <si>
    <t>MARKS ACCORDING TO SKILL</t>
  </si>
  <si>
    <t>Strongly Dis</t>
  </si>
  <si>
    <t>YES/NO</t>
  </si>
  <si>
    <t>MATRIC NO.</t>
  </si>
  <si>
    <t>NO.</t>
  </si>
  <si>
    <t>STUDENT'S NAME</t>
  </si>
  <si>
    <t>ORGANISATION</t>
  </si>
  <si>
    <r>
      <rPr>
        <b/>
        <sz val="12"/>
        <color rgb="FFFF0000"/>
        <rFont val="Calibri"/>
        <family val="2"/>
        <scheme val="minor"/>
      </rPr>
      <t xml:space="preserve">SQMX4908/SQPX4908/SQSX4912 </t>
    </r>
    <r>
      <rPr>
        <b/>
        <sz val="12"/>
        <color theme="1"/>
        <rFont val="Calibri"/>
        <family val="2"/>
        <scheme val="minor"/>
      </rPr>
      <t>PRACTICUM</t>
    </r>
  </si>
  <si>
    <t>Able to describe daily/weekly activities of internship in e-portfolio.</t>
  </si>
  <si>
    <t>A: E-PORTFOLIO – LOC 3d Digital Skill (10%)</t>
  </si>
  <si>
    <t>The abstract clearly summarizes the project’s background, problem statement, objective, methodology, findings, and conclusions.</t>
  </si>
  <si>
    <t>The company's background is well described.</t>
  </si>
  <si>
    <t>The background of study is clear.</t>
  </si>
  <si>
    <t>The problem statement is clearly formulated and defines the significance of the project.</t>
  </si>
  <si>
    <t>The manageable numbers of objectives are clear and aligned with the problem statement.</t>
  </si>
  <si>
    <t>Appropriate method(s) is(are) applied correctly.</t>
  </si>
  <si>
    <t>Provide a clear, thorough, and appropriate analysis process to achieve the research objectives.</t>
  </si>
  <si>
    <t>The report is well structured and set out based on the standard elements (e.g. consider correct cross references (if any)).</t>
  </si>
  <si>
    <t>Informational graphs and figures (e.g. diagrams, illustrations, tables) are effectively presented to the report findings.</t>
  </si>
  <si>
    <t>The report is well demonstrated and prepared strictly in accordance with the standard format.</t>
  </si>
  <si>
    <t>The list of references are provided in proper citations and easy to locate the materials used.</t>
  </si>
  <si>
    <t>Extra information pertaining to any aspects that hinders its findings are included in the limitations.</t>
  </si>
  <si>
    <t>Submission on time</t>
  </si>
  <si>
    <t>Good communication with supervisor</t>
  </si>
  <si>
    <t>Having a good character and attitude</t>
  </si>
  <si>
    <t>SUB TOTAL (i)</t>
  </si>
  <si>
    <t>SUB TOTAL (ii)</t>
  </si>
  <si>
    <t>SUB TOTAL (iii)</t>
  </si>
  <si>
    <t>SUB TOTAL (iv)</t>
  </si>
  <si>
    <r>
      <t xml:space="preserve"> SESSION </t>
    </r>
    <r>
      <rPr>
        <b/>
        <sz val="12"/>
        <color rgb="FFFF0000"/>
        <rFont val="Calibri"/>
        <family val="2"/>
        <scheme val="minor"/>
      </rPr>
      <t xml:space="preserve">A212 </t>
    </r>
  </si>
  <si>
    <t>3a</t>
  </si>
  <si>
    <t>3b</t>
  </si>
  <si>
    <t>3c</t>
  </si>
  <si>
    <t>3d</t>
  </si>
  <si>
    <t>3e</t>
  </si>
  <si>
    <t>3f</t>
  </si>
  <si>
    <t>4a</t>
  </si>
  <si>
    <t>4b</t>
  </si>
  <si>
    <t>Leadership, Autonomy and Responsible</t>
  </si>
  <si>
    <t>Personal Skills</t>
  </si>
  <si>
    <t>Entreprenurial Skill</t>
  </si>
  <si>
    <t>Ethics and Professionalism</t>
  </si>
  <si>
    <t>Numericy Skills</t>
  </si>
  <si>
    <t>Digital Skills</t>
  </si>
  <si>
    <t>Communication Skills</t>
  </si>
  <si>
    <t>Interpersonal Skills</t>
  </si>
  <si>
    <t>Practical Skills</t>
  </si>
  <si>
    <t>Cognitive Skills</t>
  </si>
  <si>
    <t>SUB TOTAL PART B</t>
  </si>
  <si>
    <t>TOTAL ACADEMIC SUPERVISOR EVALUATION (100%)</t>
  </si>
  <si>
    <t>Total Marks from Company Supervisor (200)</t>
  </si>
  <si>
    <t>CLO 2</t>
  </si>
  <si>
    <t>No LOC</t>
  </si>
  <si>
    <t>LOC</t>
  </si>
  <si>
    <t xml:space="preserve">INSTRUCTION: Please give marks using the following scale: Strongly Disagree - 1   2   3    4   5 -  Strongly Agree, 0 if not provided                                                     </t>
  </si>
  <si>
    <t>EMY MASTURA</t>
  </si>
  <si>
    <t>FAUZIAH LATIFF</t>
  </si>
  <si>
    <t>FAUZIAH AHMAD DAUD</t>
  </si>
  <si>
    <t xml:space="preserve">SITI NORHALIZA </t>
  </si>
  <si>
    <t>ELY MAZLEIN</t>
  </si>
  <si>
    <t>REMPAH MAK SITI</t>
  </si>
  <si>
    <t>MAS IDAYU</t>
  </si>
  <si>
    <t>LENGGOK KANAN KIRI ENTERPRISE</t>
  </si>
  <si>
    <t>AYAM BRAND INTERNATIONAL</t>
  </si>
  <si>
    <t>CARI MAKAN BERHAD</t>
  </si>
  <si>
    <t>ENTERTAINMENT MALAYSIA</t>
  </si>
  <si>
    <t>KAK LINA POM POM</t>
  </si>
  <si>
    <t>fghjk</t>
  </si>
  <si>
    <t>i) LOC 2 Cognitive Skills - CLO 3 (Proposal)</t>
  </si>
  <si>
    <t>ii) LOC 3e - Numerical Skills - CLO 3 (Report)</t>
  </si>
  <si>
    <t>B: PROPOSAL, PROJECT REPORT AND ATTITUDE - (50%)</t>
  </si>
  <si>
    <t>iii) LOC 3a Practical Skills - CLO 3 (Report)</t>
  </si>
  <si>
    <t>iv) LOC 5 - Ethics and Professionalism - CLO 2 (Attitude)</t>
  </si>
  <si>
    <t>COMPANY SUPERVISOR EVALUATION</t>
  </si>
  <si>
    <t>LOC 2</t>
  </si>
  <si>
    <t>Matric No</t>
  </si>
  <si>
    <t>Name</t>
  </si>
  <si>
    <t>LOC 5</t>
  </si>
  <si>
    <t>LOC 3a</t>
  </si>
  <si>
    <t>LOC 3b</t>
  </si>
  <si>
    <t>LOC 3c</t>
  </si>
  <si>
    <t>LOC 3d</t>
  </si>
  <si>
    <t>LOC 3e</t>
  </si>
  <si>
    <t>LOC 3f</t>
  </si>
  <si>
    <t>LOC 4a</t>
  </si>
  <si>
    <t>LOC 4b</t>
  </si>
  <si>
    <t>E-Portfolio</t>
  </si>
  <si>
    <t>Attitude, Proposal and Final Report</t>
  </si>
  <si>
    <t>PENILAIAN MAJIKAN (40%)</t>
  </si>
  <si>
    <t>PENILAIAN AKADEMIK UUM (60%)</t>
  </si>
  <si>
    <t>CLO 1, LOC 3d</t>
  </si>
  <si>
    <t>CLO 2, LOC 5</t>
  </si>
  <si>
    <t>CLO 3, LOC 2</t>
  </si>
  <si>
    <t>CLO3, LOC 3a</t>
  </si>
  <si>
    <t>CLO 3, LOC 3e</t>
  </si>
  <si>
    <t xml:space="preserve">INDUSTRY EVALUATION </t>
  </si>
  <si>
    <t>PROJECT REPORT</t>
  </si>
  <si>
    <t xml:space="preserve">Total </t>
  </si>
  <si>
    <t xml:space="preserve">Remark for moderation: State below which CLO/LOC that you increase/moderate the marks. </t>
  </si>
  <si>
    <t>If YES, please fill in sheet "OBE Entry".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</si>
</sst>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3" borderId="1" xfId="0" applyFont="1" applyFill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/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/>
    </xf>
    <xf numFmtId="1" fontId="3" fillId="7" borderId="1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Border="1"/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9" fontId="10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</xf>
    <xf numFmtId="0" fontId="1" fillId="7" borderId="1" xfId="0" applyFont="1" applyFill="1" applyBorder="1" applyAlignment="1" applyProtection="1">
      <alignment horizontal="right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quotePrefix="1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opLeftCell="A7" workbookViewId="0">
      <selection activeCell="I17" sqref="I17"/>
    </sheetView>
  </sheetViews>
  <sheetFormatPr defaultColWidth="9.140625" defaultRowHeight="15.75" x14ac:dyDescent="0.25"/>
  <cols>
    <col min="1" max="1" width="5.140625" style="3" customWidth="1"/>
    <col min="2" max="2" width="13.7109375" style="3" customWidth="1"/>
    <col min="3" max="3" width="47.5703125" style="3" customWidth="1"/>
    <col min="4" max="4" width="33.5703125" style="3" customWidth="1"/>
    <col min="5" max="5" width="12.7109375" style="3" customWidth="1"/>
    <col min="6" max="6" width="15.140625" style="7" customWidth="1"/>
    <col min="7" max="7" width="10.28515625" style="3" customWidth="1"/>
    <col min="8" max="8" width="8.28515625" style="3" customWidth="1"/>
    <col min="9" max="16384" width="9.140625" style="3"/>
  </cols>
  <sheetData>
    <row r="1" spans="1:9" x14ac:dyDescent="0.25">
      <c r="A1" s="83" t="s">
        <v>75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84" t="s">
        <v>97</v>
      </c>
      <c r="B2" s="84"/>
      <c r="C2" s="84"/>
      <c r="D2" s="84"/>
      <c r="E2" s="84"/>
      <c r="F2" s="84"/>
      <c r="G2" s="84"/>
      <c r="H2" s="84"/>
      <c r="I2" s="84"/>
    </row>
    <row r="3" spans="1:9" x14ac:dyDescent="0.25">
      <c r="A3" s="90" t="s">
        <v>14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x14ac:dyDescent="0.25">
      <c r="A5" s="10"/>
      <c r="B5" s="17" t="s">
        <v>17</v>
      </c>
      <c r="C5" s="85" t="s">
        <v>135</v>
      </c>
      <c r="D5" s="85"/>
      <c r="E5" s="66"/>
      <c r="F5" s="10"/>
      <c r="G5" s="10"/>
      <c r="H5" s="10"/>
    </row>
    <row r="6" spans="1:9" x14ac:dyDescent="0.25">
      <c r="A6" s="89"/>
      <c r="B6" s="89"/>
      <c r="C6" s="89"/>
      <c r="D6" s="89"/>
      <c r="E6" s="89"/>
      <c r="F6" s="89"/>
      <c r="G6" s="89"/>
      <c r="H6" s="89"/>
      <c r="I6" s="89"/>
    </row>
    <row r="7" spans="1:9" ht="31.5" x14ac:dyDescent="0.25">
      <c r="A7" s="86" t="s">
        <v>72</v>
      </c>
      <c r="B7" s="86" t="s">
        <v>71</v>
      </c>
      <c r="C7" s="86" t="s">
        <v>73</v>
      </c>
      <c r="D7" s="87" t="s">
        <v>74</v>
      </c>
      <c r="E7" s="76" t="s">
        <v>154</v>
      </c>
      <c r="F7" s="75" t="s">
        <v>163</v>
      </c>
      <c r="G7" s="75" t="s">
        <v>164</v>
      </c>
      <c r="H7" s="86" t="s">
        <v>14</v>
      </c>
      <c r="I7" s="81" t="s">
        <v>50</v>
      </c>
    </row>
    <row r="8" spans="1:9" x14ac:dyDescent="0.25">
      <c r="A8" s="86"/>
      <c r="B8" s="86"/>
      <c r="C8" s="86"/>
      <c r="D8" s="88"/>
      <c r="E8" s="77">
        <v>10</v>
      </c>
      <c r="F8" s="75">
        <v>40</v>
      </c>
      <c r="G8" s="72">
        <v>50</v>
      </c>
      <c r="H8" s="86"/>
      <c r="I8" s="81"/>
    </row>
    <row r="9" spans="1:9" ht="32.25" customHeight="1" x14ac:dyDescent="0.25">
      <c r="A9" s="4">
        <v>1</v>
      </c>
      <c r="B9" s="51">
        <v>20145</v>
      </c>
      <c r="C9" s="52" t="s">
        <v>123</v>
      </c>
      <c r="D9" s="52" t="s">
        <v>128</v>
      </c>
      <c r="E9" s="71">
        <f>('Acad-SV-Eval-Form'!C14)/2</f>
        <v>10</v>
      </c>
      <c r="F9" s="55">
        <f>('Comp-Sv-Eval-Form'!C16)/5</f>
        <v>40</v>
      </c>
      <c r="G9" s="5">
        <f>'Acad-SV-Eval-Form'!C45/2</f>
        <v>50</v>
      </c>
      <c r="H9" s="6">
        <f>SUM(E9:G9)</f>
        <v>100</v>
      </c>
      <c r="I9" s="12" t="str">
        <f>VLOOKUP(H9,Grade!$A$2:$B$12,2,TRUE)</f>
        <v>A+</v>
      </c>
    </row>
    <row r="10" spans="1:9" ht="32.25" customHeight="1" x14ac:dyDescent="0.25">
      <c r="A10" s="4">
        <v>2</v>
      </c>
      <c r="B10" s="51">
        <v>20142</v>
      </c>
      <c r="C10" s="52" t="s">
        <v>129</v>
      </c>
      <c r="D10" s="52" t="s">
        <v>130</v>
      </c>
      <c r="E10" s="71">
        <f>('Acad-SV-Eval-Form'!D14)/2</f>
        <v>5.5</v>
      </c>
      <c r="F10" s="55">
        <f>'Comp-Sv-Eval-Form'!D16/5</f>
        <v>37.6</v>
      </c>
      <c r="G10" s="5">
        <f>'Acad-SV-Eval-Form'!D45/2</f>
        <v>32.5</v>
      </c>
      <c r="H10" s="6">
        <f t="shared" ref="H10:H14" si="0">SUM(E10:G10)</f>
        <v>75.599999999999994</v>
      </c>
      <c r="I10" s="12" t="str">
        <f>VLOOKUP(H10,Grade!$A$2:$B$12,2,TRUE)</f>
        <v>A-</v>
      </c>
    </row>
    <row r="11" spans="1:9" ht="32.25" customHeight="1" x14ac:dyDescent="0.25">
      <c r="A11" s="4">
        <v>3</v>
      </c>
      <c r="B11" s="51">
        <v>22147</v>
      </c>
      <c r="C11" s="52" t="s">
        <v>124</v>
      </c>
      <c r="D11" s="52" t="s">
        <v>131</v>
      </c>
      <c r="E11" s="71">
        <f>('Acad-SV-Eval-Form'!E14)/2</f>
        <v>5.5</v>
      </c>
      <c r="F11" s="55">
        <f>'Comp-Sv-Eval-Form'!E16/5</f>
        <v>29.4</v>
      </c>
      <c r="G11" s="5">
        <f>'Acad-SV-Eval-Form'!E45/2</f>
        <v>27.500000000000004</v>
      </c>
      <c r="H11" s="6">
        <f t="shared" si="0"/>
        <v>62.400000000000006</v>
      </c>
      <c r="I11" s="12" t="str">
        <f>VLOOKUP(H11,Grade!$A$2:$B$12,2,TRUE)</f>
        <v>B-</v>
      </c>
    </row>
    <row r="12" spans="1:9" ht="32.25" customHeight="1" x14ac:dyDescent="0.25">
      <c r="A12" s="12">
        <v>4</v>
      </c>
      <c r="B12" s="53">
        <v>25637</v>
      </c>
      <c r="C12" s="54" t="s">
        <v>125</v>
      </c>
      <c r="D12" s="56" t="s">
        <v>132</v>
      </c>
      <c r="E12" s="71">
        <f>('Acad-SV-Eval-Form'!F14)/2</f>
        <v>5.5</v>
      </c>
      <c r="F12" s="55">
        <f>'Comp-Sv-Eval-Form'!F16/5</f>
        <v>17.8</v>
      </c>
      <c r="G12" s="5">
        <f>'Acad-SV-Eval-Form'!F45/2</f>
        <v>32.083333333333336</v>
      </c>
      <c r="H12" s="6">
        <f t="shared" si="0"/>
        <v>55.38333333333334</v>
      </c>
      <c r="I12" s="12" t="str">
        <f>VLOOKUP(H12,Grade!$A$2:$B$12,2,TRUE)</f>
        <v>C+</v>
      </c>
    </row>
    <row r="13" spans="1:9" ht="32.25" customHeight="1" x14ac:dyDescent="0.25">
      <c r="A13" s="12">
        <v>5</v>
      </c>
      <c r="B13" s="53">
        <v>52146</v>
      </c>
      <c r="C13" s="54" t="s">
        <v>126</v>
      </c>
      <c r="D13" s="56" t="s">
        <v>133</v>
      </c>
      <c r="E13" s="71">
        <f>('Acad-SV-Eval-Form'!G14)/2</f>
        <v>5.5</v>
      </c>
      <c r="F13" s="55">
        <f>'Comp-Sv-Eval-Form'!G16/5</f>
        <v>7.6</v>
      </c>
      <c r="G13" s="5">
        <f>'Acad-SV-Eval-Form'!G45/2</f>
        <v>28.333333333333332</v>
      </c>
      <c r="H13" s="6">
        <f t="shared" si="0"/>
        <v>41.43333333333333</v>
      </c>
      <c r="I13" s="12" t="str">
        <f>VLOOKUP(H13,Grade!$A$2:$B$12,2,TRUE)</f>
        <v>D</v>
      </c>
    </row>
    <row r="14" spans="1:9" ht="32.25" customHeight="1" x14ac:dyDescent="0.25">
      <c r="A14" s="12">
        <v>6</v>
      </c>
      <c r="B14" s="53">
        <v>22917</v>
      </c>
      <c r="C14" s="54" t="s">
        <v>127</v>
      </c>
      <c r="D14" s="56" t="s">
        <v>134</v>
      </c>
      <c r="E14" s="71">
        <f>('Acad-SV-Eval-Form'!H14)/2</f>
        <v>5</v>
      </c>
      <c r="F14" s="55">
        <f>'Comp-Sv-Eval-Form'!H16/5</f>
        <v>10</v>
      </c>
      <c r="G14" s="5">
        <f>'Acad-SV-Eval-Form'!H45/2</f>
        <v>27.916666666666668</v>
      </c>
      <c r="H14" s="6">
        <f t="shared" si="0"/>
        <v>42.916666666666671</v>
      </c>
      <c r="I14" s="12" t="str">
        <f>VLOOKUP(H14,Grade!$A$2:$B$12,2,TRUE)</f>
        <v>D</v>
      </c>
    </row>
    <row r="15" spans="1:9" x14ac:dyDescent="0.25">
      <c r="B15" s="10"/>
      <c r="C15" s="10"/>
      <c r="D15" s="10"/>
      <c r="E15" s="10"/>
      <c r="G15" s="9"/>
      <c r="H15" s="9"/>
    </row>
    <row r="16" spans="1:9" x14ac:dyDescent="0.25">
      <c r="B16" s="8"/>
      <c r="C16" s="16"/>
      <c r="D16" s="16"/>
      <c r="E16" s="16"/>
      <c r="F16" s="82" t="s">
        <v>20</v>
      </c>
      <c r="G16" s="82"/>
      <c r="H16" s="82"/>
      <c r="I16" s="36" t="s">
        <v>70</v>
      </c>
    </row>
    <row r="17" spans="2:9" x14ac:dyDescent="0.25">
      <c r="B17" s="8"/>
      <c r="C17" s="8"/>
      <c r="D17" s="8"/>
      <c r="E17" s="8"/>
      <c r="F17" s="8"/>
      <c r="G17" s="8"/>
      <c r="H17" s="20"/>
      <c r="I17" s="20" t="s">
        <v>167</v>
      </c>
    </row>
    <row r="18" spans="2:9" x14ac:dyDescent="0.25">
      <c r="B18" s="8"/>
      <c r="C18" s="8"/>
      <c r="D18" s="8"/>
      <c r="E18" s="8"/>
      <c r="G18" s="8"/>
    </row>
    <row r="19" spans="2:9" x14ac:dyDescent="0.25">
      <c r="B19" s="8"/>
      <c r="C19" s="8"/>
      <c r="D19" s="8"/>
      <c r="E19" s="8"/>
      <c r="G19" s="8"/>
    </row>
    <row r="20" spans="2:9" x14ac:dyDescent="0.25">
      <c r="B20" s="8"/>
      <c r="C20" s="8"/>
      <c r="D20" s="8"/>
      <c r="E20" s="8"/>
      <c r="G20" s="8"/>
    </row>
    <row r="21" spans="2:9" x14ac:dyDescent="0.25">
      <c r="B21" s="8"/>
      <c r="C21" s="8"/>
      <c r="D21" s="8"/>
      <c r="E21" s="8"/>
      <c r="G21" s="8"/>
    </row>
    <row r="22" spans="2:9" x14ac:dyDescent="0.25">
      <c r="B22" s="8"/>
      <c r="C22" s="8"/>
      <c r="D22" s="8"/>
      <c r="E22" s="8"/>
      <c r="G22" s="8"/>
    </row>
    <row r="23" spans="2:9" x14ac:dyDescent="0.25">
      <c r="B23" s="10"/>
      <c r="C23" s="10"/>
      <c r="D23" s="10"/>
      <c r="E23" s="10"/>
      <c r="G23" s="11"/>
      <c r="H23" s="11"/>
    </row>
  </sheetData>
  <sheetProtection algorithmName="SHA-512" hashValue="ytiV9eMP/Kyj9a2GRyyD0Y/6uwmU1MfLdcOt3W5QEfLXJHngevsjA2IeLWX+mv76q2Bl8/YBXjySil52DvQK/Q==" saltValue="EkHjb0c7ymWbpQfoIh/4JA==" spinCount="100000" sheet="1" formatColumns="0" formatRows="0"/>
  <mergeCells count="13">
    <mergeCell ref="I7:I8"/>
    <mergeCell ref="F16:H16"/>
    <mergeCell ref="A1:I1"/>
    <mergeCell ref="A2:I2"/>
    <mergeCell ref="C5:D5"/>
    <mergeCell ref="A7:A8"/>
    <mergeCell ref="B7:B8"/>
    <mergeCell ref="C7:C8"/>
    <mergeCell ref="H7:H8"/>
    <mergeCell ref="D7:D8"/>
    <mergeCell ref="A4:I4"/>
    <mergeCell ref="A6:I6"/>
    <mergeCell ref="A3:I3"/>
  </mergeCells>
  <pageMargins left="0.25" right="0.25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workbookViewId="0">
      <pane ySplit="7" topLeftCell="A38" activePane="bottomLeft" state="frozen"/>
      <selection pane="bottomLeft" activeCell="A43" sqref="A43:H45"/>
    </sheetView>
  </sheetViews>
  <sheetFormatPr defaultRowHeight="15" x14ac:dyDescent="0.25"/>
  <cols>
    <col min="1" max="1" width="3.140625" style="39" customWidth="1"/>
    <col min="2" max="2" width="85.85546875" style="37" customWidth="1"/>
    <col min="3" max="3" width="9" style="37" customWidth="1"/>
    <col min="4" max="8" width="9.140625" style="37" customWidth="1"/>
    <col min="9" max="16384" width="9.140625" style="37"/>
  </cols>
  <sheetData>
    <row r="1" spans="1:8" ht="15.75" x14ac:dyDescent="0.25">
      <c r="A1" s="109" t="str">
        <f xml:space="preserve"> 'Total-Marks'!A1</f>
        <v>SQMX4908/SQPX4908/SQSX4912 PRACTICUM</v>
      </c>
      <c r="B1" s="109"/>
      <c r="C1" s="109"/>
      <c r="D1" s="109"/>
      <c r="E1" s="109"/>
      <c r="F1" s="109"/>
      <c r="G1" s="109"/>
      <c r="H1" s="109"/>
    </row>
    <row r="2" spans="1:8" ht="15.75" x14ac:dyDescent="0.25">
      <c r="A2" s="109" t="str">
        <f>'Total-Marks'!A2</f>
        <v xml:space="preserve"> SESSION A212 </v>
      </c>
      <c r="B2" s="109"/>
      <c r="C2" s="109"/>
      <c r="D2" s="109"/>
      <c r="E2" s="109"/>
      <c r="F2" s="109"/>
      <c r="G2" s="109"/>
      <c r="H2" s="109"/>
    </row>
    <row r="3" spans="1:8" ht="15.75" x14ac:dyDescent="0.25">
      <c r="A3" s="110" t="s">
        <v>47</v>
      </c>
      <c r="B3" s="110"/>
      <c r="C3" s="110"/>
      <c r="D3" s="110"/>
      <c r="E3" s="110"/>
      <c r="F3" s="110"/>
      <c r="G3" s="110"/>
      <c r="H3" s="110"/>
    </row>
    <row r="4" spans="1:8" ht="9" customHeight="1" x14ac:dyDescent="0.25">
      <c r="A4" s="112"/>
      <c r="B4" s="112"/>
      <c r="C4" s="112"/>
      <c r="D4" s="112"/>
      <c r="E4" s="112"/>
      <c r="F4" s="112"/>
      <c r="G4" s="112"/>
      <c r="H4" s="112"/>
    </row>
    <row r="5" spans="1:8" ht="17.100000000000001" customHeight="1" x14ac:dyDescent="0.25">
      <c r="A5" s="111" t="str">
        <f>"LECTURER'S NAME: " &amp; 'Total-Marks'!C5</f>
        <v>LECTURER'S NAME: fghjk</v>
      </c>
      <c r="B5" s="111"/>
      <c r="C5" s="111"/>
      <c r="D5" s="111"/>
      <c r="E5" s="111"/>
      <c r="F5" s="111"/>
      <c r="G5" s="111"/>
      <c r="H5" s="111"/>
    </row>
    <row r="6" spans="1:8" ht="17.25" customHeight="1" x14ac:dyDescent="0.25">
      <c r="A6" s="108" t="s">
        <v>122</v>
      </c>
      <c r="B6" s="108"/>
      <c r="C6" s="108"/>
      <c r="D6" s="108"/>
      <c r="E6" s="108"/>
      <c r="F6" s="108"/>
      <c r="G6" s="108"/>
      <c r="H6" s="108"/>
    </row>
    <row r="7" spans="1:8" ht="20.100000000000001" customHeight="1" x14ac:dyDescent="0.25">
      <c r="A7" s="107" t="s">
        <v>15</v>
      </c>
      <c r="B7" s="107"/>
      <c r="C7" s="60">
        <f>'Total-Marks'!B9</f>
        <v>20145</v>
      </c>
      <c r="D7" s="60">
        <f>'Total-Marks'!B10</f>
        <v>20142</v>
      </c>
      <c r="E7" s="60">
        <f>'Total-Marks'!B11</f>
        <v>22147</v>
      </c>
      <c r="F7" s="60">
        <f>'Total-Marks'!B12</f>
        <v>25637</v>
      </c>
      <c r="G7" s="60">
        <f>'Total-Marks'!B13</f>
        <v>52146</v>
      </c>
      <c r="H7" s="60">
        <v>12489</v>
      </c>
    </row>
    <row r="8" spans="1:8" ht="20.100000000000001" customHeight="1" x14ac:dyDescent="0.25">
      <c r="A8" s="97" t="s">
        <v>2</v>
      </c>
      <c r="B8" s="97"/>
      <c r="C8" s="91" t="s">
        <v>3</v>
      </c>
      <c r="D8" s="92"/>
      <c r="E8" s="92"/>
      <c r="F8" s="92"/>
      <c r="G8" s="92"/>
      <c r="H8" s="93"/>
    </row>
    <row r="9" spans="1:8" ht="20.100000000000001" customHeight="1" x14ac:dyDescent="0.25">
      <c r="A9" s="94" t="s">
        <v>77</v>
      </c>
      <c r="B9" s="95"/>
      <c r="C9" s="95"/>
      <c r="D9" s="95"/>
      <c r="E9" s="95"/>
      <c r="F9" s="95"/>
      <c r="G9" s="95"/>
      <c r="H9" s="96"/>
    </row>
    <row r="10" spans="1:8" ht="27" customHeight="1" x14ac:dyDescent="0.25">
      <c r="A10" s="38">
        <v>1</v>
      </c>
      <c r="B10" s="42" t="s">
        <v>6</v>
      </c>
      <c r="C10" s="23">
        <v>5</v>
      </c>
      <c r="D10" s="40">
        <v>4</v>
      </c>
      <c r="E10" s="40">
        <v>4</v>
      </c>
      <c r="F10" s="40">
        <v>2</v>
      </c>
      <c r="G10" s="27">
        <v>2</v>
      </c>
      <c r="H10" s="27">
        <v>2</v>
      </c>
    </row>
    <row r="11" spans="1:8" ht="27" customHeight="1" x14ac:dyDescent="0.25">
      <c r="A11" s="38">
        <v>2</v>
      </c>
      <c r="B11" s="43" t="s">
        <v>4</v>
      </c>
      <c r="C11" s="40">
        <v>5</v>
      </c>
      <c r="D11" s="40">
        <v>2</v>
      </c>
      <c r="E11" s="40">
        <v>2</v>
      </c>
      <c r="F11" s="40">
        <v>0</v>
      </c>
      <c r="G11" s="27">
        <v>3</v>
      </c>
      <c r="H11" s="27">
        <v>3</v>
      </c>
    </row>
    <row r="12" spans="1:8" ht="27" customHeight="1" x14ac:dyDescent="0.25">
      <c r="A12" s="38">
        <v>3</v>
      </c>
      <c r="B12" s="42" t="s">
        <v>5</v>
      </c>
      <c r="C12" s="40">
        <v>5</v>
      </c>
      <c r="D12" s="40">
        <v>3</v>
      </c>
      <c r="E12" s="40">
        <v>3</v>
      </c>
      <c r="F12" s="40">
        <v>5</v>
      </c>
      <c r="G12" s="27">
        <v>4</v>
      </c>
      <c r="H12" s="27">
        <v>4</v>
      </c>
    </row>
    <row r="13" spans="1:8" ht="27" customHeight="1" x14ac:dyDescent="0.25">
      <c r="A13" s="38">
        <v>4</v>
      </c>
      <c r="B13" s="44" t="s">
        <v>76</v>
      </c>
      <c r="C13" s="40">
        <v>5</v>
      </c>
      <c r="D13" s="40">
        <v>2</v>
      </c>
      <c r="E13" s="40">
        <v>2</v>
      </c>
      <c r="F13" s="40">
        <v>4</v>
      </c>
      <c r="G13" s="27">
        <v>2</v>
      </c>
      <c r="H13" s="27">
        <v>1</v>
      </c>
    </row>
    <row r="14" spans="1:8" ht="20.100000000000001" customHeight="1" x14ac:dyDescent="0.25">
      <c r="A14" s="101" t="s">
        <v>7</v>
      </c>
      <c r="B14" s="101"/>
      <c r="C14" s="62">
        <f>SUM(C10:C13)</f>
        <v>20</v>
      </c>
      <c r="D14" s="62">
        <f t="shared" ref="D14:H14" si="0">SUM(D10:D13)</f>
        <v>11</v>
      </c>
      <c r="E14" s="62">
        <f t="shared" si="0"/>
        <v>11</v>
      </c>
      <c r="F14" s="62">
        <f t="shared" si="0"/>
        <v>11</v>
      </c>
      <c r="G14" s="62">
        <f t="shared" si="0"/>
        <v>11</v>
      </c>
      <c r="H14" s="62">
        <f t="shared" si="0"/>
        <v>10</v>
      </c>
    </row>
    <row r="15" spans="1:8" ht="20.100000000000001" customHeight="1" x14ac:dyDescent="0.25">
      <c r="A15" s="102" t="s">
        <v>138</v>
      </c>
      <c r="B15" s="103"/>
      <c r="C15" s="103"/>
      <c r="D15" s="103"/>
      <c r="E15" s="103"/>
      <c r="F15" s="103"/>
      <c r="G15" s="103"/>
      <c r="H15" s="104"/>
    </row>
    <row r="16" spans="1:8" ht="20.100000000000001" customHeight="1" x14ac:dyDescent="0.25">
      <c r="A16" s="94" t="s">
        <v>136</v>
      </c>
      <c r="B16" s="95"/>
      <c r="C16" s="95"/>
      <c r="D16" s="95"/>
      <c r="E16" s="95"/>
      <c r="F16" s="95"/>
      <c r="G16" s="95"/>
      <c r="H16" s="96"/>
    </row>
    <row r="17" spans="1:8" ht="30" x14ac:dyDescent="0.25">
      <c r="A17" s="41">
        <v>1</v>
      </c>
      <c r="B17" s="45" t="s">
        <v>78</v>
      </c>
      <c r="C17" s="57">
        <v>5</v>
      </c>
      <c r="D17" s="57">
        <v>2</v>
      </c>
      <c r="E17" s="57">
        <v>2</v>
      </c>
      <c r="F17" s="57">
        <v>3</v>
      </c>
      <c r="G17" s="57">
        <v>3</v>
      </c>
      <c r="H17" s="57">
        <v>3</v>
      </c>
    </row>
    <row r="18" spans="1:8" ht="20.100000000000001" customHeight="1" x14ac:dyDescent="0.25">
      <c r="A18" s="41">
        <v>2</v>
      </c>
      <c r="B18" s="45" t="s">
        <v>79</v>
      </c>
      <c r="C18" s="57">
        <v>5</v>
      </c>
      <c r="D18" s="57">
        <v>3</v>
      </c>
      <c r="E18" s="57">
        <v>2</v>
      </c>
      <c r="F18" s="57">
        <v>3</v>
      </c>
      <c r="G18" s="57">
        <v>4</v>
      </c>
      <c r="H18" s="57">
        <v>4</v>
      </c>
    </row>
    <row r="19" spans="1:8" ht="20.100000000000001" customHeight="1" x14ac:dyDescent="0.25">
      <c r="A19" s="41">
        <v>3</v>
      </c>
      <c r="B19" s="45" t="s">
        <v>80</v>
      </c>
      <c r="C19" s="57">
        <v>5</v>
      </c>
      <c r="D19" s="57">
        <v>4</v>
      </c>
      <c r="E19" s="57">
        <v>2</v>
      </c>
      <c r="F19" s="57">
        <v>4</v>
      </c>
      <c r="G19" s="57">
        <v>2</v>
      </c>
      <c r="H19" s="57">
        <v>5</v>
      </c>
    </row>
    <row r="20" spans="1:8" ht="20.100000000000001" customHeight="1" x14ac:dyDescent="0.25">
      <c r="A20" s="41">
        <v>4</v>
      </c>
      <c r="B20" s="45" t="s">
        <v>81</v>
      </c>
      <c r="C20" s="57">
        <v>5</v>
      </c>
      <c r="D20" s="57">
        <v>5</v>
      </c>
      <c r="E20" s="57">
        <v>2</v>
      </c>
      <c r="F20" s="57">
        <v>5</v>
      </c>
      <c r="G20" s="57">
        <v>1</v>
      </c>
      <c r="H20" s="57">
        <v>2</v>
      </c>
    </row>
    <row r="21" spans="1:8" ht="27" customHeight="1" x14ac:dyDescent="0.25">
      <c r="A21" s="38">
        <v>5</v>
      </c>
      <c r="B21" s="45" t="s">
        <v>82</v>
      </c>
      <c r="C21" s="40">
        <v>5</v>
      </c>
      <c r="D21" s="40">
        <v>3</v>
      </c>
      <c r="E21" s="40">
        <v>2</v>
      </c>
      <c r="F21" s="40">
        <v>2</v>
      </c>
      <c r="G21" s="57">
        <v>4</v>
      </c>
      <c r="H21" s="57">
        <v>1</v>
      </c>
    </row>
    <row r="22" spans="1:8" ht="20.100000000000001" customHeight="1" x14ac:dyDescent="0.25">
      <c r="A22" s="101" t="s">
        <v>93</v>
      </c>
      <c r="B22" s="101"/>
      <c r="C22" s="62">
        <f>SUM(C17:C21)</f>
        <v>25</v>
      </c>
      <c r="D22" s="62">
        <f t="shared" ref="D22:H22" si="1">SUM(D17:D21)</f>
        <v>17</v>
      </c>
      <c r="E22" s="62">
        <f t="shared" si="1"/>
        <v>10</v>
      </c>
      <c r="F22" s="62">
        <f t="shared" si="1"/>
        <v>17</v>
      </c>
      <c r="G22" s="62">
        <f t="shared" si="1"/>
        <v>14</v>
      </c>
      <c r="H22" s="62">
        <f t="shared" si="1"/>
        <v>15</v>
      </c>
    </row>
    <row r="23" spans="1:8" ht="20.100000000000001" customHeight="1" x14ac:dyDescent="0.25">
      <c r="A23" s="94" t="s">
        <v>137</v>
      </c>
      <c r="B23" s="95"/>
      <c r="C23" s="95"/>
      <c r="D23" s="95"/>
      <c r="E23" s="95"/>
      <c r="F23" s="95"/>
      <c r="G23" s="95"/>
      <c r="H23" s="96"/>
    </row>
    <row r="24" spans="1:8" ht="27" customHeight="1" x14ac:dyDescent="0.25">
      <c r="A24" s="38">
        <v>1</v>
      </c>
      <c r="B24" s="46" t="s">
        <v>9</v>
      </c>
      <c r="C24" s="40">
        <v>5</v>
      </c>
      <c r="D24" s="40">
        <v>2</v>
      </c>
      <c r="E24" s="40">
        <v>2</v>
      </c>
      <c r="F24" s="40">
        <v>2</v>
      </c>
      <c r="G24" s="40">
        <v>2</v>
      </c>
      <c r="H24" s="40">
        <v>2</v>
      </c>
    </row>
    <row r="25" spans="1:8" ht="27" customHeight="1" x14ac:dyDescent="0.25">
      <c r="A25" s="38">
        <v>2</v>
      </c>
      <c r="B25" s="45" t="s">
        <v>83</v>
      </c>
      <c r="C25" s="40">
        <v>5</v>
      </c>
      <c r="D25" s="40">
        <v>1</v>
      </c>
      <c r="E25" s="40">
        <v>3</v>
      </c>
      <c r="F25" s="40">
        <v>5</v>
      </c>
      <c r="G25" s="40">
        <v>3</v>
      </c>
      <c r="H25" s="40">
        <v>3</v>
      </c>
    </row>
    <row r="26" spans="1:8" ht="27" customHeight="1" x14ac:dyDescent="0.25">
      <c r="A26" s="38">
        <v>3</v>
      </c>
      <c r="B26" s="45" t="s">
        <v>84</v>
      </c>
      <c r="C26" s="40">
        <v>5</v>
      </c>
      <c r="D26" s="40">
        <v>1</v>
      </c>
      <c r="E26" s="40">
        <v>5</v>
      </c>
      <c r="F26" s="40">
        <v>3</v>
      </c>
      <c r="G26" s="40">
        <v>1</v>
      </c>
      <c r="H26" s="40">
        <v>4</v>
      </c>
    </row>
    <row r="27" spans="1:8" ht="27" customHeight="1" x14ac:dyDescent="0.25">
      <c r="A27" s="38">
        <v>4</v>
      </c>
      <c r="B27" s="45" t="s">
        <v>10</v>
      </c>
      <c r="C27" s="40">
        <v>5</v>
      </c>
      <c r="D27" s="40">
        <v>2</v>
      </c>
      <c r="E27" s="40">
        <v>4</v>
      </c>
      <c r="F27" s="40">
        <v>4</v>
      </c>
      <c r="G27" s="40">
        <v>4</v>
      </c>
      <c r="H27" s="40">
        <v>5</v>
      </c>
    </row>
    <row r="28" spans="1:8" ht="27" customHeight="1" x14ac:dyDescent="0.25">
      <c r="A28" s="38">
        <v>5</v>
      </c>
      <c r="B28" s="45" t="s">
        <v>11</v>
      </c>
      <c r="C28" s="40">
        <v>5</v>
      </c>
      <c r="D28" s="40">
        <v>3</v>
      </c>
      <c r="E28" s="40">
        <v>5</v>
      </c>
      <c r="F28" s="40">
        <v>4</v>
      </c>
      <c r="G28" s="40">
        <v>5</v>
      </c>
      <c r="H28" s="40">
        <v>1</v>
      </c>
    </row>
    <row r="29" spans="1:8" ht="20.100000000000001" customHeight="1" x14ac:dyDescent="0.25">
      <c r="A29" s="101" t="s">
        <v>94</v>
      </c>
      <c r="B29" s="101"/>
      <c r="C29" s="62">
        <f>SUM(C24:C28)</f>
        <v>25</v>
      </c>
      <c r="D29" s="62">
        <f t="shared" ref="D29:H29" si="2">SUM(D24:D28)</f>
        <v>9</v>
      </c>
      <c r="E29" s="62">
        <f t="shared" si="2"/>
        <v>19</v>
      </c>
      <c r="F29" s="62">
        <f t="shared" si="2"/>
        <v>18</v>
      </c>
      <c r="G29" s="62">
        <f t="shared" si="2"/>
        <v>15</v>
      </c>
      <c r="H29" s="62">
        <f t="shared" si="2"/>
        <v>15</v>
      </c>
    </row>
    <row r="30" spans="1:8" ht="20.100000000000001" customHeight="1" x14ac:dyDescent="0.25">
      <c r="A30" s="94" t="s">
        <v>139</v>
      </c>
      <c r="B30" s="95"/>
      <c r="C30" s="95"/>
      <c r="D30" s="95"/>
      <c r="E30" s="95"/>
      <c r="F30" s="95"/>
      <c r="G30" s="95"/>
      <c r="H30" s="96"/>
    </row>
    <row r="31" spans="1:8" ht="27" customHeight="1" x14ac:dyDescent="0.25">
      <c r="A31" s="38">
        <v>1</v>
      </c>
      <c r="B31" s="45" t="s">
        <v>85</v>
      </c>
      <c r="C31" s="40">
        <v>5</v>
      </c>
      <c r="D31" s="40">
        <v>3</v>
      </c>
      <c r="E31" s="40">
        <v>2</v>
      </c>
      <c r="F31" s="40">
        <v>2</v>
      </c>
      <c r="G31" s="40">
        <v>2</v>
      </c>
      <c r="H31" s="40">
        <v>2</v>
      </c>
    </row>
    <row r="32" spans="1:8" ht="27" customHeight="1" x14ac:dyDescent="0.25">
      <c r="A32" s="38">
        <v>2</v>
      </c>
      <c r="B32" s="45" t="s">
        <v>86</v>
      </c>
      <c r="C32" s="40">
        <v>5</v>
      </c>
      <c r="D32" s="40">
        <v>3</v>
      </c>
      <c r="E32" s="40">
        <v>5</v>
      </c>
      <c r="F32" s="40">
        <v>5</v>
      </c>
      <c r="G32" s="40">
        <v>5</v>
      </c>
      <c r="H32" s="40">
        <v>4</v>
      </c>
    </row>
    <row r="33" spans="1:8" ht="27" customHeight="1" x14ac:dyDescent="0.25">
      <c r="A33" s="38">
        <v>3</v>
      </c>
      <c r="B33" s="45" t="s">
        <v>87</v>
      </c>
      <c r="C33" s="40">
        <v>5</v>
      </c>
      <c r="D33" s="40">
        <v>5</v>
      </c>
      <c r="E33" s="40">
        <v>4</v>
      </c>
      <c r="F33" s="40">
        <v>3</v>
      </c>
      <c r="G33" s="40">
        <v>4</v>
      </c>
      <c r="H33" s="40">
        <v>3</v>
      </c>
    </row>
    <row r="34" spans="1:8" ht="27" customHeight="1" x14ac:dyDescent="0.25">
      <c r="A34" s="38">
        <v>4</v>
      </c>
      <c r="B34" s="45" t="s">
        <v>88</v>
      </c>
      <c r="C34" s="40">
        <v>5</v>
      </c>
      <c r="D34" s="40">
        <v>4</v>
      </c>
      <c r="E34" s="40">
        <v>0</v>
      </c>
      <c r="F34" s="40">
        <v>4</v>
      </c>
      <c r="G34" s="40">
        <v>2</v>
      </c>
      <c r="H34" s="40">
        <v>4</v>
      </c>
    </row>
    <row r="35" spans="1:8" ht="27" customHeight="1" x14ac:dyDescent="0.25">
      <c r="A35" s="38">
        <v>5</v>
      </c>
      <c r="B35" s="45" t="s">
        <v>8</v>
      </c>
      <c r="C35" s="40">
        <v>5</v>
      </c>
      <c r="D35" s="40">
        <v>4</v>
      </c>
      <c r="E35" s="40">
        <v>0</v>
      </c>
      <c r="F35" s="40">
        <v>3</v>
      </c>
      <c r="G35" s="40">
        <v>3</v>
      </c>
      <c r="H35" s="40">
        <v>3</v>
      </c>
    </row>
    <row r="36" spans="1:8" ht="27" customHeight="1" x14ac:dyDescent="0.25">
      <c r="A36" s="38">
        <v>6</v>
      </c>
      <c r="B36" s="45" t="s">
        <v>89</v>
      </c>
      <c r="C36" s="40">
        <v>5</v>
      </c>
      <c r="D36" s="40">
        <v>2</v>
      </c>
      <c r="E36" s="40">
        <v>1</v>
      </c>
      <c r="F36" s="40">
        <v>2</v>
      </c>
      <c r="G36" s="40">
        <v>2</v>
      </c>
      <c r="H36" s="40">
        <v>2</v>
      </c>
    </row>
    <row r="37" spans="1:8" ht="27" customHeight="1" x14ac:dyDescent="0.25">
      <c r="A37" s="38">
        <v>7</v>
      </c>
      <c r="B37" s="45" t="s">
        <v>12</v>
      </c>
      <c r="C37" s="40">
        <v>5</v>
      </c>
      <c r="D37" s="40">
        <v>5</v>
      </c>
      <c r="E37" s="40">
        <v>2</v>
      </c>
      <c r="F37" s="40">
        <v>3</v>
      </c>
      <c r="G37" s="40">
        <v>3</v>
      </c>
      <c r="H37" s="40">
        <v>1</v>
      </c>
    </row>
    <row r="38" spans="1:8" ht="22.5" customHeight="1" x14ac:dyDescent="0.25">
      <c r="A38" s="38"/>
      <c r="B38" s="64" t="s">
        <v>95</v>
      </c>
      <c r="C38" s="63">
        <f>SUM(C31:C37)</f>
        <v>35</v>
      </c>
      <c r="D38" s="63">
        <f t="shared" ref="D38:H38" si="3">SUM(D31:D37)</f>
        <v>26</v>
      </c>
      <c r="E38" s="63">
        <f t="shared" si="3"/>
        <v>14</v>
      </c>
      <c r="F38" s="63">
        <f t="shared" si="3"/>
        <v>22</v>
      </c>
      <c r="G38" s="63">
        <f t="shared" si="3"/>
        <v>21</v>
      </c>
      <c r="H38" s="63">
        <f t="shared" si="3"/>
        <v>19</v>
      </c>
    </row>
    <row r="39" spans="1:8" ht="19.5" customHeight="1" x14ac:dyDescent="0.25">
      <c r="A39" s="102" t="s">
        <v>140</v>
      </c>
      <c r="B39" s="103"/>
      <c r="C39" s="103"/>
      <c r="D39" s="103"/>
      <c r="E39" s="103"/>
      <c r="F39" s="103"/>
      <c r="G39" s="103"/>
      <c r="H39" s="104"/>
    </row>
    <row r="40" spans="1:8" ht="22.5" customHeight="1" x14ac:dyDescent="0.25">
      <c r="A40" s="38">
        <v>1</v>
      </c>
      <c r="B40" s="45" t="s">
        <v>90</v>
      </c>
      <c r="C40" s="40">
        <v>5</v>
      </c>
      <c r="D40" s="40">
        <v>5</v>
      </c>
      <c r="E40" s="40">
        <v>2</v>
      </c>
      <c r="F40" s="40">
        <v>2</v>
      </c>
      <c r="G40" s="40">
        <v>4</v>
      </c>
      <c r="H40" s="40">
        <v>2</v>
      </c>
    </row>
    <row r="41" spans="1:8" ht="21" customHeight="1" x14ac:dyDescent="0.25">
      <c r="A41" s="38">
        <v>2</v>
      </c>
      <c r="B41" s="45" t="s">
        <v>91</v>
      </c>
      <c r="C41" s="40">
        <v>5</v>
      </c>
      <c r="D41" s="40">
        <v>5</v>
      </c>
      <c r="E41" s="40">
        <v>5</v>
      </c>
      <c r="F41" s="40">
        <v>3</v>
      </c>
      <c r="G41" s="40">
        <v>1</v>
      </c>
      <c r="H41" s="40">
        <v>3</v>
      </c>
    </row>
    <row r="42" spans="1:8" ht="22.5" customHeight="1" x14ac:dyDescent="0.25">
      <c r="A42" s="38">
        <v>3</v>
      </c>
      <c r="B42" s="45" t="s">
        <v>92</v>
      </c>
      <c r="C42" s="40">
        <v>5</v>
      </c>
      <c r="D42" s="40">
        <v>5</v>
      </c>
      <c r="E42" s="40">
        <v>5</v>
      </c>
      <c r="F42" s="40">
        <v>4</v>
      </c>
      <c r="G42" s="40">
        <v>2</v>
      </c>
      <c r="H42" s="40">
        <v>3</v>
      </c>
    </row>
    <row r="43" spans="1:8" ht="20.100000000000001" customHeight="1" x14ac:dyDescent="0.25">
      <c r="A43" s="98" t="s">
        <v>96</v>
      </c>
      <c r="B43" s="98"/>
      <c r="C43" s="62">
        <f>SUM(C40:C42)</f>
        <v>15</v>
      </c>
      <c r="D43" s="62">
        <f>SUM(D40:D42)</f>
        <v>15</v>
      </c>
      <c r="E43" s="62">
        <f t="shared" ref="E43:H43" si="4">SUM(E40:E42)</f>
        <v>12</v>
      </c>
      <c r="F43" s="62">
        <f t="shared" si="4"/>
        <v>9</v>
      </c>
      <c r="G43" s="62">
        <f t="shared" si="4"/>
        <v>7</v>
      </c>
      <c r="H43" s="62">
        <f t="shared" si="4"/>
        <v>8</v>
      </c>
    </row>
    <row r="44" spans="1:8" ht="20.100000000000001" customHeight="1" x14ac:dyDescent="0.25">
      <c r="A44" s="105" t="s">
        <v>116</v>
      </c>
      <c r="B44" s="106"/>
      <c r="C44" s="58">
        <f>C43+C38+C29+C22</f>
        <v>100</v>
      </c>
      <c r="D44" s="58">
        <f t="shared" ref="D44:H44" si="5">D43+D38+D29+D22</f>
        <v>67</v>
      </c>
      <c r="E44" s="58">
        <f t="shared" si="5"/>
        <v>55</v>
      </c>
      <c r="F44" s="58">
        <f t="shared" si="5"/>
        <v>66</v>
      </c>
      <c r="G44" s="58">
        <f t="shared" si="5"/>
        <v>57</v>
      </c>
      <c r="H44" s="58">
        <f t="shared" si="5"/>
        <v>57</v>
      </c>
    </row>
    <row r="45" spans="1:8" ht="27" customHeight="1" x14ac:dyDescent="0.25">
      <c r="A45" s="99" t="s">
        <v>117</v>
      </c>
      <c r="B45" s="100"/>
      <c r="C45" s="59">
        <f>(((C14/2)+(C44/2))/60)*100</f>
        <v>100</v>
      </c>
      <c r="D45" s="59">
        <f t="shared" ref="D45:H45" si="6">(((D14/2)+(D44/2))/60)*100</f>
        <v>65</v>
      </c>
      <c r="E45" s="59">
        <f t="shared" si="6"/>
        <v>55.000000000000007</v>
      </c>
      <c r="F45" s="59">
        <f t="shared" si="6"/>
        <v>64.166666666666671</v>
      </c>
      <c r="G45" s="59">
        <f t="shared" si="6"/>
        <v>56.666666666666664</v>
      </c>
      <c r="H45" s="59">
        <f t="shared" si="6"/>
        <v>55.833333333333336</v>
      </c>
    </row>
  </sheetData>
  <sheetProtection algorithmName="SHA-512" hashValue="KbeeIin52el1Tq/cTSj7a8AAsfl1JFzwUbG5OBgcspp7UDHUp/v9eN6Sw2kwXBiJD5dRpophNOXflfCaw3q5PA==" saltValue="SCJ8boXTowiWqY4ahzknsg==" spinCount="100000" sheet="1" formatColumns="0" formatRows="0"/>
  <mergeCells count="21">
    <mergeCell ref="A7:B7"/>
    <mergeCell ref="A6:H6"/>
    <mergeCell ref="A2:H2"/>
    <mergeCell ref="A1:H1"/>
    <mergeCell ref="A3:H3"/>
    <mergeCell ref="A5:H5"/>
    <mergeCell ref="A4:H4"/>
    <mergeCell ref="A43:B43"/>
    <mergeCell ref="A45:B45"/>
    <mergeCell ref="A14:B14"/>
    <mergeCell ref="A29:B29"/>
    <mergeCell ref="A22:B22"/>
    <mergeCell ref="A15:H15"/>
    <mergeCell ref="A39:H39"/>
    <mergeCell ref="A44:B44"/>
    <mergeCell ref="C8:H8"/>
    <mergeCell ref="A9:H9"/>
    <mergeCell ref="A30:H30"/>
    <mergeCell ref="A23:H23"/>
    <mergeCell ref="A16:H16"/>
    <mergeCell ref="A8:B8"/>
  </mergeCells>
  <dataValidations count="1">
    <dataValidation type="whole" showInputMessage="1" showErrorMessage="1" errorTitle="Warning!" error="Only one of the following six values is allowed: 0, 1, 2, 3, 4, or 5" sqref="C10:H13 C24:H28 C17:H21 C31:H37 C40:H42" xr:uid="{00000000-0002-0000-0100-000000000000}">
      <formula1>0</formula1>
      <formula2>5</formula2>
    </dataValidation>
  </dataValidations>
  <pageMargins left="0.25" right="0.25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E343-5636-4AF5-A55D-8E51685F7DFD}">
  <dimension ref="A2:H21"/>
  <sheetViews>
    <sheetView topLeftCell="A10" workbookViewId="0">
      <selection activeCell="E22" sqref="E22"/>
    </sheetView>
  </sheetViews>
  <sheetFormatPr defaultRowHeight="15" x14ac:dyDescent="0.25"/>
  <cols>
    <col min="2" max="2" width="45.85546875" customWidth="1"/>
    <col min="3" max="4" width="12" customWidth="1"/>
    <col min="5" max="5" width="12.7109375" customWidth="1"/>
    <col min="6" max="6" width="11.85546875" customWidth="1"/>
    <col min="7" max="7" width="11.28515625" customWidth="1"/>
    <col min="8" max="8" width="11.7109375" customWidth="1"/>
  </cols>
  <sheetData>
    <row r="2" spans="1:8" x14ac:dyDescent="0.25">
      <c r="B2" s="116" t="s">
        <v>141</v>
      </c>
      <c r="C2" s="116"/>
      <c r="D2" s="116"/>
      <c r="E2" s="116"/>
      <c r="F2" s="116"/>
      <c r="G2" s="116"/>
      <c r="H2" s="116"/>
    </row>
    <row r="3" spans="1:8" ht="21" customHeight="1" x14ac:dyDescent="0.25">
      <c r="A3" s="47"/>
      <c r="B3" s="78" t="s">
        <v>15</v>
      </c>
      <c r="C3" s="60">
        <f>'Total-Marks'!B9</f>
        <v>20145</v>
      </c>
      <c r="D3" s="60">
        <f>'Total-Marks'!B10</f>
        <v>20142</v>
      </c>
      <c r="E3" s="60">
        <f>'Total-Marks'!B11</f>
        <v>22147</v>
      </c>
      <c r="F3" s="60">
        <f>'Total-Marks'!B12</f>
        <v>25637</v>
      </c>
      <c r="G3" s="60">
        <f>'Total-Marks'!B13</f>
        <v>52146</v>
      </c>
      <c r="H3" s="60">
        <f>'Total-Marks'!B14</f>
        <v>22917</v>
      </c>
    </row>
    <row r="4" spans="1:8" x14ac:dyDescent="0.25">
      <c r="A4" s="113" t="s">
        <v>119</v>
      </c>
      <c r="B4" s="114"/>
      <c r="C4" s="60"/>
      <c r="D4" s="60"/>
      <c r="E4" s="60"/>
      <c r="F4" s="60"/>
      <c r="G4" s="60"/>
      <c r="H4" s="60"/>
    </row>
    <row r="5" spans="1:8" x14ac:dyDescent="0.25">
      <c r="A5" s="48" t="s">
        <v>120</v>
      </c>
      <c r="B5" s="61" t="s">
        <v>121</v>
      </c>
    </row>
    <row r="6" spans="1:8" ht="24.75" customHeight="1" x14ac:dyDescent="0.25">
      <c r="A6" s="1">
        <v>2</v>
      </c>
      <c r="B6" s="49" t="s">
        <v>115</v>
      </c>
      <c r="C6" s="57">
        <v>25</v>
      </c>
      <c r="D6" s="57">
        <v>20</v>
      </c>
      <c r="E6" s="57">
        <v>20</v>
      </c>
      <c r="F6" s="57">
        <v>12</v>
      </c>
      <c r="G6" s="57">
        <v>5</v>
      </c>
      <c r="H6" s="57">
        <v>3</v>
      </c>
    </row>
    <row r="7" spans="1:8" ht="24.75" customHeight="1" x14ac:dyDescent="0.25">
      <c r="A7" s="1" t="s">
        <v>98</v>
      </c>
      <c r="B7" s="49" t="s">
        <v>114</v>
      </c>
      <c r="C7" s="57">
        <v>10</v>
      </c>
      <c r="D7" s="57">
        <v>10</v>
      </c>
      <c r="E7" s="57">
        <v>10</v>
      </c>
      <c r="F7" s="57">
        <v>9</v>
      </c>
      <c r="G7" s="57">
        <v>6</v>
      </c>
      <c r="H7" s="57">
        <v>4</v>
      </c>
    </row>
    <row r="8" spans="1:8" ht="24.75" customHeight="1" x14ac:dyDescent="0.25">
      <c r="A8" s="1" t="s">
        <v>99</v>
      </c>
      <c r="B8" s="49" t="s">
        <v>113</v>
      </c>
      <c r="C8" s="57">
        <v>25</v>
      </c>
      <c r="D8" s="57">
        <v>25</v>
      </c>
      <c r="E8" s="57">
        <v>24</v>
      </c>
      <c r="F8" s="57">
        <v>20</v>
      </c>
      <c r="G8" s="57">
        <v>2</v>
      </c>
      <c r="H8" s="57">
        <v>1</v>
      </c>
    </row>
    <row r="9" spans="1:8" ht="24.75" customHeight="1" x14ac:dyDescent="0.25">
      <c r="A9" s="1" t="s">
        <v>100</v>
      </c>
      <c r="B9" s="49" t="s">
        <v>112</v>
      </c>
      <c r="C9" s="57">
        <v>30</v>
      </c>
      <c r="D9" s="57">
        <v>30</v>
      </c>
      <c r="E9" s="57">
        <v>30</v>
      </c>
      <c r="F9" s="57">
        <v>29</v>
      </c>
      <c r="G9" s="57">
        <v>4</v>
      </c>
      <c r="H9" s="57">
        <v>5</v>
      </c>
    </row>
    <row r="10" spans="1:8" ht="24.75" customHeight="1" x14ac:dyDescent="0.25">
      <c r="A10" s="1" t="s">
        <v>101</v>
      </c>
      <c r="B10" s="49" t="s">
        <v>111</v>
      </c>
      <c r="C10" s="57">
        <v>15</v>
      </c>
      <c r="D10" s="57">
        <v>10</v>
      </c>
      <c r="E10" s="57">
        <v>12</v>
      </c>
      <c r="F10" s="57">
        <v>10</v>
      </c>
      <c r="G10" s="57">
        <v>5</v>
      </c>
      <c r="H10" s="57">
        <v>6</v>
      </c>
    </row>
    <row r="11" spans="1:8" ht="24.75" customHeight="1" x14ac:dyDescent="0.25">
      <c r="A11" s="1" t="s">
        <v>102</v>
      </c>
      <c r="B11" s="49" t="s">
        <v>110</v>
      </c>
      <c r="C11" s="57">
        <v>15</v>
      </c>
      <c r="D11" s="57">
        <v>13</v>
      </c>
      <c r="E11" s="57">
        <v>13</v>
      </c>
      <c r="F11" s="57">
        <v>2</v>
      </c>
      <c r="G11" s="57">
        <v>1</v>
      </c>
      <c r="H11" s="57">
        <v>10</v>
      </c>
    </row>
    <row r="12" spans="1:8" ht="24.75" customHeight="1" x14ac:dyDescent="0.25">
      <c r="A12" s="1" t="s">
        <v>103</v>
      </c>
      <c r="B12" s="49" t="s">
        <v>106</v>
      </c>
      <c r="C12" s="57">
        <v>15</v>
      </c>
      <c r="D12" s="57">
        <v>15</v>
      </c>
      <c r="E12" s="57">
        <v>15</v>
      </c>
      <c r="F12" s="57">
        <v>1</v>
      </c>
      <c r="G12" s="57">
        <v>4</v>
      </c>
      <c r="H12" s="57">
        <v>4</v>
      </c>
    </row>
    <row r="13" spans="1:8" ht="24.75" customHeight="1" x14ac:dyDescent="0.25">
      <c r="A13" s="1" t="s">
        <v>104</v>
      </c>
      <c r="B13" s="49" t="s">
        <v>107</v>
      </c>
      <c r="C13" s="57">
        <v>25</v>
      </c>
      <c r="D13" s="57">
        <v>25</v>
      </c>
      <c r="E13" s="57">
        <v>20</v>
      </c>
      <c r="F13" s="57">
        <v>3</v>
      </c>
      <c r="G13" s="57">
        <v>2</v>
      </c>
      <c r="H13" s="57">
        <v>5</v>
      </c>
    </row>
    <row r="14" spans="1:8" ht="24.75" customHeight="1" x14ac:dyDescent="0.25">
      <c r="A14" s="1" t="s">
        <v>105</v>
      </c>
      <c r="B14" s="49" t="s">
        <v>108</v>
      </c>
      <c r="C14" s="57">
        <v>10</v>
      </c>
      <c r="D14" s="57">
        <v>10</v>
      </c>
      <c r="E14" s="57">
        <v>1</v>
      </c>
      <c r="F14" s="57">
        <v>2</v>
      </c>
      <c r="G14" s="57">
        <v>5</v>
      </c>
      <c r="H14" s="57">
        <v>8</v>
      </c>
    </row>
    <row r="15" spans="1:8" ht="24.75" customHeight="1" x14ac:dyDescent="0.25">
      <c r="A15" s="1">
        <v>5</v>
      </c>
      <c r="B15" s="49" t="s">
        <v>109</v>
      </c>
      <c r="C15" s="57">
        <v>30</v>
      </c>
      <c r="D15" s="57">
        <v>30</v>
      </c>
      <c r="E15" s="57">
        <v>2</v>
      </c>
      <c r="F15" s="57">
        <v>1</v>
      </c>
      <c r="G15" s="57">
        <v>4</v>
      </c>
      <c r="H15" s="57">
        <v>4</v>
      </c>
    </row>
    <row r="16" spans="1:8" ht="24" customHeight="1" x14ac:dyDescent="0.25">
      <c r="A16" s="47"/>
      <c r="B16" s="50" t="s">
        <v>118</v>
      </c>
      <c r="C16" s="74">
        <f>SUM(C6:C15)</f>
        <v>200</v>
      </c>
      <c r="D16" s="74">
        <f t="shared" ref="D16:H16" si="0">SUM(D6:D15)</f>
        <v>188</v>
      </c>
      <c r="E16" s="74">
        <f t="shared" si="0"/>
        <v>147</v>
      </c>
      <c r="F16" s="74">
        <f t="shared" si="0"/>
        <v>89</v>
      </c>
      <c r="G16" s="74">
        <f t="shared" si="0"/>
        <v>38</v>
      </c>
      <c r="H16" s="74">
        <f t="shared" si="0"/>
        <v>50</v>
      </c>
    </row>
    <row r="18" spans="1:8" x14ac:dyDescent="0.25">
      <c r="A18" s="115"/>
      <c r="B18" s="115"/>
      <c r="C18" s="115"/>
      <c r="D18" s="115"/>
      <c r="E18" s="115"/>
      <c r="F18" s="115"/>
      <c r="G18" s="115"/>
      <c r="H18" s="115"/>
    </row>
    <row r="19" spans="1:8" x14ac:dyDescent="0.25">
      <c r="A19" s="65"/>
      <c r="B19" s="65"/>
      <c r="C19" s="65"/>
      <c r="D19" s="65"/>
      <c r="E19" s="65"/>
      <c r="F19" s="65"/>
      <c r="G19" s="65"/>
      <c r="H19" s="65"/>
    </row>
    <row r="21" spans="1:8" x14ac:dyDescent="0.25">
      <c r="B21" s="67"/>
    </row>
  </sheetData>
  <sheetProtection algorithmName="SHA-512" hashValue="2marCcfEEZA3oDQ0ZtCQU3dGbiEjwr53payPdIoWCEwDTYdRECBC00KNpq/pn/5GFkdXUxI5rIErZZSKhkI0Fw==" saltValue="/KeyKtypFBpEG590nx0bFw==" spinCount="100000" sheet="1" objects="1" scenarios="1"/>
  <mergeCells count="3">
    <mergeCell ref="A4:B4"/>
    <mergeCell ref="A18:H18"/>
    <mergeCell ref="B2:H2"/>
  </mergeCells>
  <dataValidations count="4">
    <dataValidation type="whole" allowBlank="1" showInputMessage="1" showErrorMessage="1" sqref="C6:H6 C8:H8 C13:H13" xr:uid="{0555E86D-37A1-4AB0-B92A-7E5CA3030AC1}">
      <formula1>0</formula1>
      <formula2>25</formula2>
    </dataValidation>
    <dataValidation type="whole" allowBlank="1" showInputMessage="1" showErrorMessage="1" sqref="C7:H7 C14:H14" xr:uid="{0EDF7C5B-4FDD-41B8-ADBA-5A1392F61E02}">
      <formula1>0</formula1>
      <formula2>10</formula2>
    </dataValidation>
    <dataValidation type="whole" allowBlank="1" showInputMessage="1" showErrorMessage="1" sqref="C9:H9 C15:H15" xr:uid="{C394718C-EFA6-4798-91EA-9DA93A4333BA}">
      <formula1>0</formula1>
      <formula2>30</formula2>
    </dataValidation>
    <dataValidation type="whole" allowBlank="1" showInputMessage="1" showErrorMessage="1" sqref="C10:H12" xr:uid="{69A3553C-C352-41DF-8800-5BB44309DD09}">
      <formula1>0</formula1>
      <formula2>15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270C-87A4-4475-B60F-3614FE133A95}">
  <sheetPr>
    <pageSetUpPr fitToPage="1"/>
  </sheetPr>
  <dimension ref="A2:M33"/>
  <sheetViews>
    <sheetView tabSelected="1" workbookViewId="0">
      <selection activeCell="I30" sqref="I30"/>
    </sheetView>
  </sheetViews>
  <sheetFormatPr defaultRowHeight="15" x14ac:dyDescent="0.25"/>
  <cols>
    <col min="1" max="1" width="10.28515625" customWidth="1"/>
    <col min="2" max="2" width="40.28515625" customWidth="1"/>
    <col min="3" max="3" width="7.7109375" customWidth="1"/>
    <col min="4" max="5" width="8.140625" customWidth="1"/>
    <col min="6" max="6" width="8.5703125" customWidth="1"/>
    <col min="7" max="8" width="7.85546875" customWidth="1"/>
    <col min="9" max="9" width="7.5703125" customWidth="1"/>
    <col min="10" max="10" width="7.28515625" customWidth="1"/>
    <col min="11" max="11" width="7.7109375" customWidth="1"/>
    <col min="12" max="12" width="7.42578125" customWidth="1"/>
  </cols>
  <sheetData>
    <row r="2" spans="1:13" ht="22.5" customHeight="1" x14ac:dyDescent="0.25"/>
    <row r="3" spans="1:13" ht="25.5" customHeight="1" x14ac:dyDescent="0.25">
      <c r="C3" s="119" t="s">
        <v>156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6.25" customHeight="1" x14ac:dyDescent="0.25">
      <c r="A4" s="70" t="s">
        <v>143</v>
      </c>
      <c r="B4" s="70" t="s">
        <v>144</v>
      </c>
      <c r="C4" s="80" t="s">
        <v>142</v>
      </c>
      <c r="D4" s="80" t="s">
        <v>146</v>
      </c>
      <c r="E4" s="80" t="s">
        <v>147</v>
      </c>
      <c r="F4" s="80" t="s">
        <v>148</v>
      </c>
      <c r="G4" s="80" t="s">
        <v>149</v>
      </c>
      <c r="H4" s="80" t="s">
        <v>150</v>
      </c>
      <c r="I4" s="80" t="s">
        <v>151</v>
      </c>
      <c r="J4" s="80" t="s">
        <v>152</v>
      </c>
      <c r="K4" s="80" t="s">
        <v>153</v>
      </c>
      <c r="L4" s="80" t="s">
        <v>145</v>
      </c>
      <c r="M4" s="73" t="s">
        <v>165</v>
      </c>
    </row>
    <row r="5" spans="1:13" ht="24" customHeight="1" x14ac:dyDescent="0.25">
      <c r="A5" s="79">
        <f>'Total-Marks'!B9</f>
        <v>20145</v>
      </c>
      <c r="B5" s="68" t="str">
        <f>'Total-Marks'!C9</f>
        <v>EMY MASTURA</v>
      </c>
      <c r="C5" s="69">
        <f>'Comp-Sv-Eval-Form'!C6</f>
        <v>25</v>
      </c>
      <c r="D5" s="69">
        <f>'Comp-Sv-Eval-Form'!C7</f>
        <v>10</v>
      </c>
      <c r="E5" s="69">
        <f>'Comp-Sv-Eval-Form'!C8</f>
        <v>25</v>
      </c>
      <c r="F5" s="69">
        <f>'Comp-Sv-Eval-Form'!C9</f>
        <v>30</v>
      </c>
      <c r="G5" s="69">
        <f>'Comp-Sv-Eval-Form'!C10</f>
        <v>15</v>
      </c>
      <c r="H5" s="69">
        <f>'Comp-Sv-Eval-Form'!C11</f>
        <v>15</v>
      </c>
      <c r="I5" s="69">
        <f>'Comp-Sv-Eval-Form'!C12</f>
        <v>15</v>
      </c>
      <c r="J5" s="69">
        <f>'Comp-Sv-Eval-Form'!C13</f>
        <v>25</v>
      </c>
      <c r="K5" s="69">
        <f>'Comp-Sv-Eval-Form'!C14</f>
        <v>10</v>
      </c>
      <c r="L5" s="69">
        <f>'Comp-Sv-Eval-Form'!C15</f>
        <v>30</v>
      </c>
      <c r="M5" s="79">
        <f>'Comp-Sv-Eval-Form'!C16</f>
        <v>200</v>
      </c>
    </row>
    <row r="6" spans="1:13" ht="24" customHeight="1" x14ac:dyDescent="0.25">
      <c r="A6" s="79">
        <f>'Total-Marks'!B10</f>
        <v>20142</v>
      </c>
      <c r="B6" s="68" t="str">
        <f>'Total-Marks'!C10</f>
        <v>MAS IDAYU</v>
      </c>
      <c r="C6" s="69">
        <f>'Comp-Sv-Eval-Form'!D6</f>
        <v>20</v>
      </c>
      <c r="D6" s="69">
        <f>'Comp-Sv-Eval-Form'!D7</f>
        <v>10</v>
      </c>
      <c r="E6" s="69">
        <f>'Comp-Sv-Eval-Form'!D8</f>
        <v>25</v>
      </c>
      <c r="F6" s="69">
        <f>'Comp-Sv-Eval-Form'!D9</f>
        <v>30</v>
      </c>
      <c r="G6" s="69">
        <f>'Comp-Sv-Eval-Form'!D10</f>
        <v>10</v>
      </c>
      <c r="H6" s="69">
        <f>'Comp-Sv-Eval-Form'!D11</f>
        <v>13</v>
      </c>
      <c r="I6" s="69">
        <f>'Comp-Sv-Eval-Form'!D12</f>
        <v>15</v>
      </c>
      <c r="J6" s="69">
        <f>'Comp-Sv-Eval-Form'!D13</f>
        <v>25</v>
      </c>
      <c r="K6" s="69">
        <f>'Comp-Sv-Eval-Form'!D14</f>
        <v>10</v>
      </c>
      <c r="L6" s="69">
        <f>'Comp-Sv-Eval-Form'!D15</f>
        <v>30</v>
      </c>
      <c r="M6" s="79">
        <f>'Comp-Sv-Eval-Form'!D16</f>
        <v>188</v>
      </c>
    </row>
    <row r="7" spans="1:13" ht="24" customHeight="1" x14ac:dyDescent="0.25">
      <c r="A7" s="79">
        <f>'Total-Marks'!B11</f>
        <v>22147</v>
      </c>
      <c r="B7" s="68" t="str">
        <f>'Total-Marks'!C11</f>
        <v>FAUZIAH LATIFF</v>
      </c>
      <c r="C7" s="69">
        <f>'Comp-Sv-Eval-Form'!E6</f>
        <v>20</v>
      </c>
      <c r="D7" s="69">
        <f>'Comp-Sv-Eval-Form'!E7</f>
        <v>10</v>
      </c>
      <c r="E7" s="69">
        <f>'Comp-Sv-Eval-Form'!E8</f>
        <v>24</v>
      </c>
      <c r="F7" s="69">
        <f>'Comp-Sv-Eval-Form'!E9</f>
        <v>30</v>
      </c>
      <c r="G7" s="69">
        <f>'Comp-Sv-Eval-Form'!E10</f>
        <v>12</v>
      </c>
      <c r="H7" s="69">
        <f>'Comp-Sv-Eval-Form'!E11</f>
        <v>13</v>
      </c>
      <c r="I7" s="69">
        <f>'Comp-Sv-Eval-Form'!E12</f>
        <v>15</v>
      </c>
      <c r="J7" s="69">
        <f>'Comp-Sv-Eval-Form'!E13</f>
        <v>20</v>
      </c>
      <c r="K7" s="69">
        <f>'Comp-Sv-Eval-Form'!E14</f>
        <v>1</v>
      </c>
      <c r="L7" s="69">
        <f>'Comp-Sv-Eval-Form'!E15</f>
        <v>2</v>
      </c>
      <c r="M7" s="79">
        <f>'Comp-Sv-Eval-Form'!E16</f>
        <v>147</v>
      </c>
    </row>
    <row r="8" spans="1:13" ht="24" customHeight="1" x14ac:dyDescent="0.25">
      <c r="A8" s="79">
        <f>'Total-Marks'!B12</f>
        <v>25637</v>
      </c>
      <c r="B8" s="68" t="str">
        <f>'Total-Marks'!C12</f>
        <v>FAUZIAH AHMAD DAUD</v>
      </c>
      <c r="C8" s="69">
        <f>'Comp-Sv-Eval-Form'!F6</f>
        <v>12</v>
      </c>
      <c r="D8" s="69">
        <f>'Comp-Sv-Eval-Form'!F7</f>
        <v>9</v>
      </c>
      <c r="E8" s="69">
        <f>'Comp-Sv-Eval-Form'!F8</f>
        <v>20</v>
      </c>
      <c r="F8" s="69">
        <f>'Comp-Sv-Eval-Form'!F9</f>
        <v>29</v>
      </c>
      <c r="G8" s="69">
        <f>'Comp-Sv-Eval-Form'!F10</f>
        <v>10</v>
      </c>
      <c r="H8" s="69">
        <f>'Comp-Sv-Eval-Form'!F11</f>
        <v>2</v>
      </c>
      <c r="I8" s="69">
        <f>'Comp-Sv-Eval-Form'!F12</f>
        <v>1</v>
      </c>
      <c r="J8" s="69">
        <f>'Comp-Sv-Eval-Form'!F13</f>
        <v>3</v>
      </c>
      <c r="K8" s="69">
        <f>'Comp-Sv-Eval-Form'!F14</f>
        <v>2</v>
      </c>
      <c r="L8" s="69">
        <f>'Comp-Sv-Eval-Form'!F15</f>
        <v>1</v>
      </c>
      <c r="M8" s="79">
        <f>'Comp-Sv-Eval-Form'!F16</f>
        <v>89</v>
      </c>
    </row>
    <row r="9" spans="1:13" ht="24" customHeight="1" x14ac:dyDescent="0.25">
      <c r="A9" s="79">
        <f>'Total-Marks'!B13</f>
        <v>52146</v>
      </c>
      <c r="B9" s="68" t="str">
        <f>'Total-Marks'!C13</f>
        <v xml:space="preserve">SITI NORHALIZA </v>
      </c>
      <c r="C9" s="69">
        <f>'Comp-Sv-Eval-Form'!G6</f>
        <v>5</v>
      </c>
      <c r="D9" s="69">
        <f>'Comp-Sv-Eval-Form'!G7</f>
        <v>6</v>
      </c>
      <c r="E9" s="69">
        <f>'Comp-Sv-Eval-Form'!G8</f>
        <v>2</v>
      </c>
      <c r="F9" s="69">
        <f>'Comp-Sv-Eval-Form'!G9</f>
        <v>4</v>
      </c>
      <c r="G9" s="69">
        <f>'Comp-Sv-Eval-Form'!G10</f>
        <v>5</v>
      </c>
      <c r="H9" s="69">
        <f>'Comp-Sv-Eval-Form'!G11</f>
        <v>1</v>
      </c>
      <c r="I9" s="69">
        <f>'Comp-Sv-Eval-Form'!G12</f>
        <v>4</v>
      </c>
      <c r="J9" s="69">
        <f>'Comp-Sv-Eval-Form'!G13</f>
        <v>2</v>
      </c>
      <c r="K9" s="69">
        <f>'Comp-Sv-Eval-Form'!G14</f>
        <v>5</v>
      </c>
      <c r="L9" s="69">
        <f>'Comp-Sv-Eval-Form'!G15</f>
        <v>4</v>
      </c>
      <c r="M9" s="79">
        <f>'Comp-Sv-Eval-Form'!G16</f>
        <v>38</v>
      </c>
    </row>
    <row r="10" spans="1:13" ht="24" customHeight="1" x14ac:dyDescent="0.25">
      <c r="A10" s="79">
        <f>'Total-Marks'!B14</f>
        <v>22917</v>
      </c>
      <c r="B10" s="68" t="str">
        <f>'Total-Marks'!C14</f>
        <v>ELY MAZLEIN</v>
      </c>
      <c r="C10" s="69">
        <f>'Comp-Sv-Eval-Form'!H6</f>
        <v>3</v>
      </c>
      <c r="D10" s="69">
        <f>'Comp-Sv-Eval-Form'!H7</f>
        <v>4</v>
      </c>
      <c r="E10" s="69">
        <f>'Comp-Sv-Eval-Form'!H8</f>
        <v>1</v>
      </c>
      <c r="F10" s="69">
        <f>'Comp-Sv-Eval-Form'!H9</f>
        <v>5</v>
      </c>
      <c r="G10" s="69">
        <f>'Comp-Sv-Eval-Form'!H10</f>
        <v>6</v>
      </c>
      <c r="H10" s="69">
        <f>'Comp-Sv-Eval-Form'!H11</f>
        <v>10</v>
      </c>
      <c r="I10" s="69">
        <f>'Comp-Sv-Eval-Form'!H12</f>
        <v>4</v>
      </c>
      <c r="J10" s="69">
        <f>'Comp-Sv-Eval-Form'!H13</f>
        <v>5</v>
      </c>
      <c r="K10" s="69">
        <f>'Comp-Sv-Eval-Form'!H14</f>
        <v>8</v>
      </c>
      <c r="L10" s="69">
        <f>'Comp-Sv-Eval-Form'!H15</f>
        <v>4</v>
      </c>
      <c r="M10" s="79">
        <f>'Comp-Sv-Eval-Form'!H16</f>
        <v>50</v>
      </c>
    </row>
    <row r="12" spans="1:13" ht="21" customHeight="1" x14ac:dyDescent="0.25">
      <c r="C12" s="119" t="s">
        <v>157</v>
      </c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3" ht="22.5" customHeight="1" x14ac:dyDescent="0.25">
      <c r="A13" s="47"/>
      <c r="B13" s="47"/>
      <c r="C13" s="119" t="s">
        <v>154</v>
      </c>
      <c r="D13" s="119"/>
      <c r="E13" s="119" t="s">
        <v>155</v>
      </c>
      <c r="F13" s="119"/>
      <c r="G13" s="119"/>
      <c r="H13" s="119"/>
      <c r="I13" s="119"/>
      <c r="J13" s="119"/>
      <c r="K13" s="119"/>
      <c r="L13" s="119"/>
    </row>
    <row r="14" spans="1:13" ht="24" customHeight="1" x14ac:dyDescent="0.25">
      <c r="A14" s="70" t="s">
        <v>143</v>
      </c>
      <c r="B14" s="70" t="s">
        <v>144</v>
      </c>
      <c r="C14" s="120" t="s">
        <v>158</v>
      </c>
      <c r="D14" s="120"/>
      <c r="E14" s="120" t="s">
        <v>159</v>
      </c>
      <c r="F14" s="120"/>
      <c r="G14" s="120" t="s">
        <v>160</v>
      </c>
      <c r="H14" s="120"/>
      <c r="I14" s="120" t="s">
        <v>161</v>
      </c>
      <c r="J14" s="120"/>
      <c r="K14" s="119" t="s">
        <v>162</v>
      </c>
      <c r="L14" s="119"/>
    </row>
    <row r="15" spans="1:13" ht="26.25" customHeight="1" x14ac:dyDescent="0.25">
      <c r="A15" s="79">
        <f t="shared" ref="A15:B20" si="0">A5</f>
        <v>20145</v>
      </c>
      <c r="B15" s="47" t="str">
        <f t="shared" si="0"/>
        <v>EMY MASTURA</v>
      </c>
      <c r="C15" s="117">
        <f>'Acad-SV-Eval-Form'!C14</f>
        <v>20</v>
      </c>
      <c r="D15" s="118"/>
      <c r="E15" s="117">
        <f>'Acad-SV-Eval-Form'!C43</f>
        <v>15</v>
      </c>
      <c r="F15" s="118"/>
      <c r="G15" s="117">
        <f>'Acad-SV-Eval-Form'!C22</f>
        <v>25</v>
      </c>
      <c r="H15" s="118"/>
      <c r="I15" s="117">
        <f>'Acad-SV-Eval-Form'!C38</f>
        <v>35</v>
      </c>
      <c r="J15" s="118"/>
      <c r="K15" s="117">
        <f>'Acad-SV-Eval-Form'!C29</f>
        <v>25</v>
      </c>
      <c r="L15" s="118"/>
    </row>
    <row r="16" spans="1:13" ht="26.25" customHeight="1" x14ac:dyDescent="0.25">
      <c r="A16" s="79">
        <f t="shared" si="0"/>
        <v>20142</v>
      </c>
      <c r="B16" s="47" t="str">
        <f t="shared" si="0"/>
        <v>MAS IDAYU</v>
      </c>
      <c r="C16" s="117">
        <f>'Acad-SV-Eval-Form'!D14</f>
        <v>11</v>
      </c>
      <c r="D16" s="118"/>
      <c r="E16" s="117">
        <f>'Acad-SV-Eval-Form'!D43</f>
        <v>15</v>
      </c>
      <c r="F16" s="118"/>
      <c r="G16" s="117">
        <f>'Acad-SV-Eval-Form'!D22</f>
        <v>17</v>
      </c>
      <c r="H16" s="118"/>
      <c r="I16" s="117">
        <f>'Acad-SV-Eval-Form'!D38</f>
        <v>26</v>
      </c>
      <c r="J16" s="118"/>
      <c r="K16" s="117">
        <f>'Acad-SV-Eval-Form'!D29</f>
        <v>9</v>
      </c>
      <c r="L16" s="118"/>
    </row>
    <row r="17" spans="1:12" ht="26.25" customHeight="1" x14ac:dyDescent="0.25">
      <c r="A17" s="79">
        <f t="shared" si="0"/>
        <v>22147</v>
      </c>
      <c r="B17" s="47" t="str">
        <f t="shared" si="0"/>
        <v>FAUZIAH LATIFF</v>
      </c>
      <c r="C17" s="117">
        <f>'Acad-SV-Eval-Form'!E14</f>
        <v>11</v>
      </c>
      <c r="D17" s="118"/>
      <c r="E17" s="117">
        <f>'Acad-SV-Eval-Form'!E43</f>
        <v>12</v>
      </c>
      <c r="F17" s="118"/>
      <c r="G17" s="117">
        <f>'Acad-SV-Eval-Form'!E22</f>
        <v>10</v>
      </c>
      <c r="H17" s="118"/>
      <c r="I17" s="117">
        <f>'Acad-SV-Eval-Form'!E38</f>
        <v>14</v>
      </c>
      <c r="J17" s="118"/>
      <c r="K17" s="117">
        <f>'Acad-SV-Eval-Form'!E29</f>
        <v>19</v>
      </c>
      <c r="L17" s="118"/>
    </row>
    <row r="18" spans="1:12" ht="26.25" customHeight="1" x14ac:dyDescent="0.25">
      <c r="A18" s="79">
        <f t="shared" si="0"/>
        <v>25637</v>
      </c>
      <c r="B18" s="47" t="str">
        <f t="shared" si="0"/>
        <v>FAUZIAH AHMAD DAUD</v>
      </c>
      <c r="C18" s="117">
        <f>'Acad-SV-Eval-Form'!F14</f>
        <v>11</v>
      </c>
      <c r="D18" s="118"/>
      <c r="E18" s="117">
        <f>'Acad-SV-Eval-Form'!F43</f>
        <v>9</v>
      </c>
      <c r="F18" s="118"/>
      <c r="G18" s="117">
        <f>'Acad-SV-Eval-Form'!F22</f>
        <v>17</v>
      </c>
      <c r="H18" s="118"/>
      <c r="I18" s="117">
        <f>'Acad-SV-Eval-Form'!F38</f>
        <v>22</v>
      </c>
      <c r="J18" s="118"/>
      <c r="K18" s="117">
        <f>'Acad-SV-Eval-Form'!F29</f>
        <v>18</v>
      </c>
      <c r="L18" s="118"/>
    </row>
    <row r="19" spans="1:12" ht="26.25" customHeight="1" x14ac:dyDescent="0.25">
      <c r="A19" s="79">
        <f t="shared" si="0"/>
        <v>52146</v>
      </c>
      <c r="B19" s="47" t="str">
        <f t="shared" si="0"/>
        <v xml:space="preserve">SITI NORHALIZA </v>
      </c>
      <c r="C19" s="117">
        <f>'Acad-SV-Eval-Form'!G14</f>
        <v>11</v>
      </c>
      <c r="D19" s="118"/>
      <c r="E19" s="117">
        <f>'Acad-SV-Eval-Form'!G43</f>
        <v>7</v>
      </c>
      <c r="F19" s="118"/>
      <c r="G19" s="117">
        <f>'Acad-SV-Eval-Form'!G22</f>
        <v>14</v>
      </c>
      <c r="H19" s="118"/>
      <c r="I19" s="117">
        <f>'Acad-SV-Eval-Form'!G38</f>
        <v>21</v>
      </c>
      <c r="J19" s="118"/>
      <c r="K19" s="117">
        <f>'Acad-SV-Eval-Form'!G29</f>
        <v>15</v>
      </c>
      <c r="L19" s="118"/>
    </row>
    <row r="20" spans="1:12" ht="26.25" customHeight="1" x14ac:dyDescent="0.25">
      <c r="A20" s="79">
        <f t="shared" si="0"/>
        <v>22917</v>
      </c>
      <c r="B20" s="47" t="str">
        <f t="shared" si="0"/>
        <v>ELY MAZLEIN</v>
      </c>
      <c r="C20" s="117">
        <f>'Acad-SV-Eval-Form'!H14</f>
        <v>10</v>
      </c>
      <c r="D20" s="118"/>
      <c r="E20" s="117">
        <f>'Acad-SV-Eval-Form'!H43</f>
        <v>8</v>
      </c>
      <c r="F20" s="118"/>
      <c r="G20" s="117">
        <f>'Acad-SV-Eval-Form'!H22</f>
        <v>15</v>
      </c>
      <c r="H20" s="118"/>
      <c r="I20" s="117">
        <f>'Acad-SV-Eval-Form'!H38</f>
        <v>19</v>
      </c>
      <c r="J20" s="118"/>
      <c r="K20" s="117">
        <f>'Acad-SV-Eval-Form'!H29</f>
        <v>15</v>
      </c>
      <c r="L20" s="118"/>
    </row>
    <row r="22" spans="1:12" x14ac:dyDescent="0.25">
      <c r="A22" s="130" t="s">
        <v>166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x14ac:dyDescent="0.25">
      <c r="A23" s="119" t="s">
        <v>143</v>
      </c>
      <c r="B23" s="119" t="s">
        <v>144</v>
      </c>
      <c r="C23" s="119" t="s">
        <v>157</v>
      </c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x14ac:dyDescent="0.25">
      <c r="A24" s="119"/>
      <c r="B24" s="119"/>
      <c r="C24" s="119" t="s">
        <v>154</v>
      </c>
      <c r="D24" s="119"/>
      <c r="E24" s="119" t="s">
        <v>155</v>
      </c>
      <c r="F24" s="119"/>
      <c r="G24" s="119"/>
      <c r="H24" s="119"/>
      <c r="I24" s="119"/>
      <c r="J24" s="119"/>
      <c r="K24" s="119"/>
      <c r="L24" s="119"/>
    </row>
    <row r="25" spans="1:12" x14ac:dyDescent="0.25">
      <c r="A25" s="119"/>
      <c r="B25" s="119"/>
      <c r="C25" s="120" t="s">
        <v>158</v>
      </c>
      <c r="D25" s="120"/>
      <c r="E25" s="120" t="s">
        <v>159</v>
      </c>
      <c r="F25" s="120"/>
      <c r="G25" s="120" t="s">
        <v>160</v>
      </c>
      <c r="H25" s="120"/>
      <c r="I25" s="120" t="s">
        <v>161</v>
      </c>
      <c r="J25" s="120"/>
      <c r="K25" s="119" t="s">
        <v>162</v>
      </c>
      <c r="L25" s="119"/>
    </row>
    <row r="26" spans="1:12" x14ac:dyDescent="0.25">
      <c r="A26" s="131"/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12" x14ac:dyDescent="0.25">
      <c r="A27" s="131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</row>
    <row r="28" spans="1:12" x14ac:dyDescent="0.25">
      <c r="A28" s="131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12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2" x14ac:dyDescent="0.2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</sheetData>
  <sheetProtection algorithmName="SHA-512" hashValue="q6y7z/WkJF5FVfRIAR+kLjXx5nAIPwckEai2GVa/XY+VWNjQVQ+s078W9tRFuvsvOJvsUR4DBnmB6A1ADBqDBQ==" saltValue="TOJuN+/4sbhURPx/A/VFcw==" spinCount="100000" sheet="1" objects="1" scenarios="1"/>
  <mergeCells count="65">
    <mergeCell ref="K26:L26"/>
    <mergeCell ref="K27:L27"/>
    <mergeCell ref="K28:L28"/>
    <mergeCell ref="G26:H26"/>
    <mergeCell ref="G27:H27"/>
    <mergeCell ref="G28:H28"/>
    <mergeCell ref="I26:J26"/>
    <mergeCell ref="I27:J27"/>
    <mergeCell ref="I28:J28"/>
    <mergeCell ref="C26:D26"/>
    <mergeCell ref="C27:D27"/>
    <mergeCell ref="C28:D28"/>
    <mergeCell ref="E26:F26"/>
    <mergeCell ref="E27:F27"/>
    <mergeCell ref="E28:F28"/>
    <mergeCell ref="C25:D25"/>
    <mergeCell ref="E25:F25"/>
    <mergeCell ref="G25:H25"/>
    <mergeCell ref="I25:J25"/>
    <mergeCell ref="K25:L25"/>
    <mergeCell ref="A22:L22"/>
    <mergeCell ref="C23:L23"/>
    <mergeCell ref="C24:D24"/>
    <mergeCell ref="E24:L24"/>
    <mergeCell ref="A23:A25"/>
    <mergeCell ref="B23:B25"/>
    <mergeCell ref="C3:M3"/>
    <mergeCell ref="K18:L18"/>
    <mergeCell ref="C19:D19"/>
    <mergeCell ref="C20:D20"/>
    <mergeCell ref="E13:L13"/>
    <mergeCell ref="E14:F14"/>
    <mergeCell ref="E15:F15"/>
    <mergeCell ref="E16:F16"/>
    <mergeCell ref="E17:F17"/>
    <mergeCell ref="E18:F18"/>
    <mergeCell ref="E19:F19"/>
    <mergeCell ref="E20:F20"/>
    <mergeCell ref="C13:D13"/>
    <mergeCell ref="C14:D14"/>
    <mergeCell ref="C15:D15"/>
    <mergeCell ref="C16:D16"/>
    <mergeCell ref="G15:H15"/>
    <mergeCell ref="G16:H16"/>
    <mergeCell ref="G17:H17"/>
    <mergeCell ref="K15:L15"/>
    <mergeCell ref="K16:L16"/>
    <mergeCell ref="K17:L17"/>
    <mergeCell ref="C17:D17"/>
    <mergeCell ref="K19:L19"/>
    <mergeCell ref="K20:L20"/>
    <mergeCell ref="C12:L12"/>
    <mergeCell ref="G18:H18"/>
    <mergeCell ref="G20:H20"/>
    <mergeCell ref="G19:H19"/>
    <mergeCell ref="I15:J15"/>
    <mergeCell ref="I16:J16"/>
    <mergeCell ref="I17:J17"/>
    <mergeCell ref="I18:J18"/>
    <mergeCell ref="I19:J19"/>
    <mergeCell ref="I20:J20"/>
    <mergeCell ref="G14:H14"/>
    <mergeCell ref="I14:J14"/>
    <mergeCell ref="C18:D18"/>
    <mergeCell ref="K14:L14"/>
  </mergeCells>
  <phoneticPr fontId="15" type="noConversion"/>
  <pageMargins left="0.7" right="0.7" top="0.75" bottom="0.75" header="0.3" footer="0.3"/>
  <pageSetup paperSize="9" scale="9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H14" sqref="H14"/>
    </sheetView>
  </sheetViews>
  <sheetFormatPr defaultRowHeight="15" x14ac:dyDescent="0.25"/>
  <sheetData>
    <row r="1" spans="1:2" x14ac:dyDescent="0.25">
      <c r="A1" s="28" t="s">
        <v>51</v>
      </c>
      <c r="B1" s="28" t="s">
        <v>52</v>
      </c>
    </row>
    <row r="2" spans="1:2" x14ac:dyDescent="0.25">
      <c r="A2" s="29">
        <v>0</v>
      </c>
      <c r="B2" s="1" t="s">
        <v>49</v>
      </c>
    </row>
    <row r="3" spans="1:2" x14ac:dyDescent="0.25">
      <c r="A3" s="29">
        <v>34.450000000000003</v>
      </c>
      <c r="B3" s="1" t="s">
        <v>23</v>
      </c>
    </row>
    <row r="4" spans="1:2" x14ac:dyDescent="0.25">
      <c r="A4" s="29">
        <v>44.45</v>
      </c>
      <c r="B4" s="1" t="s">
        <v>53</v>
      </c>
    </row>
    <row r="5" spans="1:2" x14ac:dyDescent="0.25">
      <c r="A5" s="29">
        <v>49.45</v>
      </c>
      <c r="B5" s="1" t="s">
        <v>22</v>
      </c>
    </row>
    <row r="6" spans="1:2" x14ac:dyDescent="0.25">
      <c r="A6" s="29">
        <v>54.45</v>
      </c>
      <c r="B6" s="1" t="s">
        <v>54</v>
      </c>
    </row>
    <row r="7" spans="1:2" x14ac:dyDescent="0.25">
      <c r="A7" s="29">
        <v>59.45</v>
      </c>
      <c r="B7" s="1" t="s">
        <v>55</v>
      </c>
    </row>
    <row r="8" spans="1:2" x14ac:dyDescent="0.25">
      <c r="A8" s="29">
        <v>64.45</v>
      </c>
      <c r="B8" s="1" t="s">
        <v>21</v>
      </c>
    </row>
    <row r="9" spans="1:2" x14ac:dyDescent="0.25">
      <c r="A9" s="29">
        <v>69.45</v>
      </c>
      <c r="B9" s="1" t="s">
        <v>56</v>
      </c>
    </row>
    <row r="10" spans="1:2" x14ac:dyDescent="0.25">
      <c r="A10" s="29">
        <v>74.45</v>
      </c>
      <c r="B10" s="1" t="s">
        <v>57</v>
      </c>
    </row>
    <row r="11" spans="1:2" x14ac:dyDescent="0.25">
      <c r="A11" s="29">
        <v>79.45</v>
      </c>
      <c r="B11" s="1" t="s">
        <v>1</v>
      </c>
    </row>
    <row r="12" spans="1:2" x14ac:dyDescent="0.25">
      <c r="A12" s="29">
        <v>89.45</v>
      </c>
      <c r="B12" s="1" t="s">
        <v>58</v>
      </c>
    </row>
  </sheetData>
  <sheetProtection algorithmName="SHA-512" hashValue="+Foej0ev6z3j1Nnahe8o+QAoxgFK4hVAwPoAshx+woW9bfJJqJU7VcTYQPCRreQa7Jp0nf7oIq/TsRbLcCl4qA==" saltValue="r78nfFE/9T6XJzcrwtfTGg==" spinCount="100000" sheet="1" objects="1" scenarios="1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3"/>
  <sheetViews>
    <sheetView workbookViewId="0">
      <selection activeCell="B6" sqref="B6"/>
    </sheetView>
  </sheetViews>
  <sheetFormatPr defaultRowHeight="15" x14ac:dyDescent="0.25"/>
  <cols>
    <col min="1" max="1" width="5.5703125" customWidth="1"/>
    <col min="2" max="2" width="67.5703125" customWidth="1"/>
  </cols>
  <sheetData>
    <row r="1" spans="1:8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</row>
    <row r="2" spans="1:8" ht="15.75" x14ac:dyDescent="0.25">
      <c r="A2" s="121" t="str">
        <f>'Total-Marks'!A2</f>
        <v xml:space="preserve"> SESSION A212 </v>
      </c>
      <c r="B2" s="121"/>
      <c r="C2" s="121"/>
      <c r="D2" s="121"/>
      <c r="E2" s="121"/>
      <c r="F2" s="121"/>
      <c r="G2" s="121"/>
      <c r="H2" s="121"/>
    </row>
    <row r="3" spans="1:8" ht="15.75" x14ac:dyDescent="0.25">
      <c r="A3" s="121" t="s">
        <v>46</v>
      </c>
      <c r="B3" s="121"/>
      <c r="C3" s="121"/>
      <c r="D3" s="121"/>
      <c r="E3" s="121"/>
      <c r="F3" s="121"/>
      <c r="G3" s="121"/>
      <c r="H3" s="121"/>
    </row>
    <row r="4" spans="1:8" x14ac:dyDescent="0.25">
      <c r="A4" s="115"/>
      <c r="B4" s="115"/>
      <c r="C4" s="115"/>
      <c r="D4" s="115"/>
      <c r="E4" s="115"/>
      <c r="F4" s="115"/>
      <c r="G4" s="115"/>
      <c r="H4" s="115"/>
    </row>
    <row r="5" spans="1:8" ht="30" x14ac:dyDescent="0.25">
      <c r="A5" s="125" t="s">
        <v>48</v>
      </c>
      <c r="B5" s="125"/>
      <c r="C5" s="15" t="s">
        <v>18</v>
      </c>
      <c r="D5" s="126" t="s">
        <v>19</v>
      </c>
      <c r="E5" s="126"/>
      <c r="F5" s="14" t="s">
        <v>16</v>
      </c>
    </row>
    <row r="6" spans="1:8" x14ac:dyDescent="0.25">
      <c r="A6" s="31"/>
      <c r="B6" s="31" t="s">
        <v>69</v>
      </c>
      <c r="C6" s="15"/>
      <c r="D6" s="30"/>
      <c r="E6" s="30"/>
      <c r="F6" s="14"/>
    </row>
    <row r="7" spans="1:8" ht="20.100000000000001" customHeight="1" x14ac:dyDescent="0.25">
      <c r="A7" s="122"/>
      <c r="B7" s="122"/>
      <c r="C7" s="122"/>
      <c r="D7" s="122"/>
      <c r="E7" s="122"/>
      <c r="F7" s="122"/>
      <c r="G7" s="122"/>
      <c r="H7" s="122"/>
    </row>
    <row r="8" spans="1:8" ht="20.100000000000001" customHeight="1" x14ac:dyDescent="0.25">
      <c r="A8" s="124" t="s">
        <v>15</v>
      </c>
      <c r="B8" s="124"/>
      <c r="C8" s="13">
        <f>'Total-Marks'!B9</f>
        <v>20145</v>
      </c>
      <c r="D8" s="13">
        <f>'Total-Marks'!B10</f>
        <v>20142</v>
      </c>
      <c r="E8" s="13">
        <f>'Total-Marks'!B11</f>
        <v>22147</v>
      </c>
      <c r="F8" s="13">
        <f>'Total-Marks'!B12</f>
        <v>25637</v>
      </c>
      <c r="G8" s="18">
        <f>'Total-Marks'!B13</f>
        <v>52146</v>
      </c>
      <c r="H8" s="18">
        <f>'Total-Marks'!B14</f>
        <v>22917</v>
      </c>
    </row>
    <row r="9" spans="1:8" ht="20.100000000000001" customHeight="1" x14ac:dyDescent="0.25">
      <c r="A9" s="25" t="s">
        <v>13</v>
      </c>
      <c r="B9" s="26" t="s">
        <v>24</v>
      </c>
      <c r="C9" s="127" t="s">
        <v>3</v>
      </c>
      <c r="D9" s="128"/>
      <c r="E9" s="128"/>
      <c r="F9" s="128"/>
      <c r="G9" s="128"/>
      <c r="H9" s="129"/>
    </row>
    <row r="10" spans="1:8" ht="20.100000000000001" customHeight="1" x14ac:dyDescent="0.25">
      <c r="A10" s="19">
        <v>1</v>
      </c>
      <c r="B10" s="2" t="s">
        <v>25</v>
      </c>
      <c r="C10" s="22">
        <v>4</v>
      </c>
      <c r="D10" s="23">
        <v>0</v>
      </c>
      <c r="E10" s="23">
        <v>0</v>
      </c>
      <c r="F10" s="23">
        <v>0</v>
      </c>
      <c r="G10" s="27">
        <v>5</v>
      </c>
      <c r="H10" s="27">
        <v>0</v>
      </c>
    </row>
    <row r="11" spans="1:8" ht="20.100000000000001" customHeight="1" x14ac:dyDescent="0.25">
      <c r="A11" s="19">
        <v>2</v>
      </c>
      <c r="B11" s="2" t="s">
        <v>26</v>
      </c>
      <c r="C11" s="22">
        <v>0</v>
      </c>
      <c r="D11" s="22">
        <v>0</v>
      </c>
      <c r="E11" s="22">
        <v>0</v>
      </c>
      <c r="F11" s="22">
        <v>5</v>
      </c>
      <c r="G11" s="27">
        <v>3</v>
      </c>
      <c r="H11" s="27">
        <v>0</v>
      </c>
    </row>
    <row r="12" spans="1:8" ht="20.100000000000001" customHeight="1" x14ac:dyDescent="0.25">
      <c r="A12" s="19">
        <v>3</v>
      </c>
      <c r="B12" s="2" t="s">
        <v>27</v>
      </c>
      <c r="C12" s="22">
        <v>2</v>
      </c>
      <c r="D12" s="22">
        <v>0</v>
      </c>
      <c r="E12" s="22">
        <v>0</v>
      </c>
      <c r="F12" s="22">
        <v>0</v>
      </c>
      <c r="G12" s="27">
        <v>4</v>
      </c>
      <c r="H12" s="27">
        <v>0</v>
      </c>
    </row>
    <row r="13" spans="1:8" ht="20.100000000000001" customHeight="1" x14ac:dyDescent="0.25">
      <c r="A13" s="19">
        <v>4</v>
      </c>
      <c r="B13" s="2" t="s">
        <v>28</v>
      </c>
      <c r="C13" s="22">
        <v>1</v>
      </c>
      <c r="D13" s="22">
        <v>0</v>
      </c>
      <c r="E13" s="22">
        <v>0</v>
      </c>
      <c r="F13" s="22">
        <v>0</v>
      </c>
      <c r="G13" s="27">
        <v>5</v>
      </c>
      <c r="H13" s="27">
        <v>0</v>
      </c>
    </row>
    <row r="14" spans="1:8" ht="20.100000000000001" customHeight="1" x14ac:dyDescent="0.25">
      <c r="A14" s="19">
        <v>5</v>
      </c>
      <c r="B14" s="2" t="s">
        <v>29</v>
      </c>
      <c r="C14" s="22">
        <v>4</v>
      </c>
      <c r="D14" s="22">
        <v>0</v>
      </c>
      <c r="E14" s="22">
        <v>0</v>
      </c>
      <c r="F14" s="22">
        <v>0</v>
      </c>
      <c r="G14" s="27">
        <v>3</v>
      </c>
      <c r="H14" s="27">
        <v>0</v>
      </c>
    </row>
    <row r="15" spans="1:8" ht="20.100000000000001" customHeight="1" x14ac:dyDescent="0.25">
      <c r="A15" s="19">
        <v>6</v>
      </c>
      <c r="B15" s="2" t="s">
        <v>30</v>
      </c>
      <c r="C15" s="22">
        <v>5</v>
      </c>
      <c r="D15" s="22">
        <v>0</v>
      </c>
      <c r="E15" s="22">
        <v>0</v>
      </c>
      <c r="F15" s="22">
        <v>0</v>
      </c>
      <c r="G15" s="27">
        <v>3</v>
      </c>
      <c r="H15" s="27">
        <v>0</v>
      </c>
    </row>
    <row r="16" spans="1:8" ht="20.100000000000001" customHeight="1" x14ac:dyDescent="0.25">
      <c r="A16" s="19">
        <v>7</v>
      </c>
      <c r="B16" s="2" t="s">
        <v>31</v>
      </c>
      <c r="C16" s="22">
        <v>5</v>
      </c>
      <c r="D16" s="22">
        <v>0</v>
      </c>
      <c r="E16" s="22">
        <v>0</v>
      </c>
      <c r="F16" s="22">
        <v>0</v>
      </c>
      <c r="G16" s="27">
        <v>5</v>
      </c>
      <c r="H16" s="27">
        <v>0</v>
      </c>
    </row>
    <row r="17" spans="1:8" ht="20.100000000000001" customHeight="1" x14ac:dyDescent="0.25">
      <c r="A17" s="19">
        <v>8</v>
      </c>
      <c r="B17" s="2" t="s">
        <v>32</v>
      </c>
      <c r="C17" s="22">
        <v>4</v>
      </c>
      <c r="D17" s="22">
        <v>0</v>
      </c>
      <c r="E17" s="22">
        <v>0</v>
      </c>
      <c r="F17" s="22">
        <v>0</v>
      </c>
      <c r="G17" s="27">
        <v>0</v>
      </c>
      <c r="H17" s="27">
        <v>0</v>
      </c>
    </row>
    <row r="18" spans="1:8" ht="20.100000000000001" customHeight="1" x14ac:dyDescent="0.25">
      <c r="A18" s="19">
        <v>9</v>
      </c>
      <c r="B18" s="2" t="s">
        <v>33</v>
      </c>
      <c r="C18" s="22">
        <v>3</v>
      </c>
      <c r="D18" s="22">
        <v>0</v>
      </c>
      <c r="E18" s="22">
        <v>0</v>
      </c>
      <c r="F18" s="22">
        <v>0</v>
      </c>
      <c r="G18" s="27">
        <v>0</v>
      </c>
      <c r="H18" s="27">
        <v>0</v>
      </c>
    </row>
    <row r="19" spans="1:8" ht="20.100000000000001" customHeight="1" x14ac:dyDescent="0.25">
      <c r="A19" s="19">
        <v>10</v>
      </c>
      <c r="B19" s="2" t="s">
        <v>34</v>
      </c>
      <c r="C19" s="22">
        <v>4</v>
      </c>
      <c r="D19" s="22">
        <v>0</v>
      </c>
      <c r="E19" s="22">
        <v>0</v>
      </c>
      <c r="F19" s="22">
        <v>0</v>
      </c>
      <c r="G19" s="27">
        <v>0</v>
      </c>
      <c r="H19" s="27">
        <v>0</v>
      </c>
    </row>
    <row r="20" spans="1:8" ht="20.100000000000001" customHeight="1" x14ac:dyDescent="0.25">
      <c r="A20" s="19">
        <v>11</v>
      </c>
      <c r="B20" s="2" t="s">
        <v>35</v>
      </c>
      <c r="C20" s="22">
        <v>5</v>
      </c>
      <c r="D20" s="22">
        <v>0</v>
      </c>
      <c r="E20" s="22">
        <v>0</v>
      </c>
      <c r="F20" s="22">
        <v>0</v>
      </c>
      <c r="G20" s="27">
        <v>0</v>
      </c>
      <c r="H20" s="27">
        <v>0</v>
      </c>
    </row>
    <row r="21" spans="1:8" ht="20.100000000000001" customHeight="1" x14ac:dyDescent="0.25">
      <c r="A21" s="19">
        <v>12</v>
      </c>
      <c r="B21" s="2" t="s">
        <v>36</v>
      </c>
      <c r="C21" s="22">
        <v>2</v>
      </c>
      <c r="D21" s="22">
        <v>0</v>
      </c>
      <c r="E21" s="22">
        <v>0</v>
      </c>
      <c r="F21" s="22">
        <v>0</v>
      </c>
      <c r="G21" s="27">
        <v>0</v>
      </c>
      <c r="H21" s="27">
        <v>0</v>
      </c>
    </row>
    <row r="22" spans="1:8" ht="20.100000000000001" customHeight="1" x14ac:dyDescent="0.25">
      <c r="A22" s="19">
        <v>13</v>
      </c>
      <c r="B22" s="2" t="s">
        <v>37</v>
      </c>
      <c r="C22" s="22">
        <v>4</v>
      </c>
      <c r="D22" s="22">
        <v>0</v>
      </c>
      <c r="E22" s="22">
        <v>0</v>
      </c>
      <c r="F22" s="22">
        <v>0</v>
      </c>
      <c r="G22" s="27">
        <v>0</v>
      </c>
      <c r="H22" s="27">
        <v>0</v>
      </c>
    </row>
    <row r="23" spans="1:8" ht="20.100000000000001" customHeight="1" x14ac:dyDescent="0.25">
      <c r="A23" s="19">
        <v>14</v>
      </c>
      <c r="B23" s="2" t="s">
        <v>38</v>
      </c>
      <c r="C23" s="22">
        <v>4</v>
      </c>
      <c r="D23" s="22">
        <v>0</v>
      </c>
      <c r="E23" s="22">
        <v>0</v>
      </c>
      <c r="F23" s="22">
        <v>0</v>
      </c>
      <c r="G23" s="27">
        <v>0</v>
      </c>
      <c r="H23" s="27">
        <v>0</v>
      </c>
    </row>
    <row r="24" spans="1:8" ht="20.100000000000001" customHeight="1" x14ac:dyDescent="0.25">
      <c r="A24" s="19">
        <v>15</v>
      </c>
      <c r="B24" s="2" t="s">
        <v>39</v>
      </c>
      <c r="C24" s="22">
        <v>5</v>
      </c>
      <c r="D24" s="22">
        <v>0</v>
      </c>
      <c r="E24" s="22">
        <v>0</v>
      </c>
      <c r="F24" s="22">
        <v>0</v>
      </c>
      <c r="G24" s="27">
        <v>0</v>
      </c>
      <c r="H24" s="27">
        <v>0</v>
      </c>
    </row>
    <row r="25" spans="1:8" ht="20.100000000000001" customHeight="1" x14ac:dyDescent="0.25">
      <c r="A25" s="19">
        <v>16</v>
      </c>
      <c r="B25" s="2" t="s">
        <v>40</v>
      </c>
      <c r="C25" s="22">
        <v>5</v>
      </c>
      <c r="D25" s="22">
        <v>0</v>
      </c>
      <c r="E25" s="22">
        <v>0</v>
      </c>
      <c r="F25" s="22">
        <v>0</v>
      </c>
      <c r="G25" s="27">
        <v>0</v>
      </c>
      <c r="H25" s="27">
        <v>0</v>
      </c>
    </row>
    <row r="26" spans="1:8" ht="20.100000000000001" customHeight="1" x14ac:dyDescent="0.25">
      <c r="A26" s="19">
        <v>17</v>
      </c>
      <c r="B26" s="2" t="s">
        <v>41</v>
      </c>
      <c r="C26" s="22">
        <v>3</v>
      </c>
      <c r="D26" s="22">
        <v>0</v>
      </c>
      <c r="E26" s="22">
        <v>0</v>
      </c>
      <c r="F26" s="22">
        <v>0</v>
      </c>
      <c r="G26" s="27">
        <v>0</v>
      </c>
      <c r="H26" s="27">
        <v>0</v>
      </c>
    </row>
    <row r="27" spans="1:8" ht="20.100000000000001" customHeight="1" x14ac:dyDescent="0.25">
      <c r="A27" s="19">
        <v>18</v>
      </c>
      <c r="B27" s="2" t="s">
        <v>42</v>
      </c>
      <c r="C27" s="22">
        <v>4</v>
      </c>
      <c r="D27" s="22">
        <v>0</v>
      </c>
      <c r="E27" s="22">
        <v>0</v>
      </c>
      <c r="F27" s="22">
        <v>0</v>
      </c>
      <c r="G27" s="27">
        <v>0</v>
      </c>
      <c r="H27" s="27">
        <v>0</v>
      </c>
    </row>
    <row r="28" spans="1:8" ht="20.100000000000001" customHeight="1" x14ac:dyDescent="0.25">
      <c r="A28" s="19">
        <v>19</v>
      </c>
      <c r="B28" s="2" t="s">
        <v>43</v>
      </c>
      <c r="C28" s="22">
        <v>5</v>
      </c>
      <c r="D28" s="22">
        <v>0</v>
      </c>
      <c r="E28" s="22">
        <v>0</v>
      </c>
      <c r="F28" s="22">
        <v>0</v>
      </c>
      <c r="G28" s="27">
        <v>0</v>
      </c>
      <c r="H28" s="27">
        <v>0</v>
      </c>
    </row>
    <row r="29" spans="1:8" ht="20.100000000000001" customHeight="1" x14ac:dyDescent="0.25">
      <c r="A29" s="19">
        <v>20</v>
      </c>
      <c r="B29" s="2" t="s">
        <v>44</v>
      </c>
      <c r="C29" s="22">
        <v>5</v>
      </c>
      <c r="D29" s="22">
        <v>0</v>
      </c>
      <c r="E29" s="22">
        <v>0</v>
      </c>
      <c r="F29" s="22">
        <v>0</v>
      </c>
      <c r="G29" s="27">
        <v>0</v>
      </c>
      <c r="H29" s="27">
        <v>0</v>
      </c>
    </row>
    <row r="30" spans="1:8" ht="20.100000000000001" customHeight="1" x14ac:dyDescent="0.25">
      <c r="A30" s="123" t="s">
        <v>45</v>
      </c>
      <c r="B30" s="123"/>
      <c r="C30" s="24">
        <f>SUM(C10:C29)</f>
        <v>74</v>
      </c>
      <c r="D30" s="24">
        <f t="shared" ref="D30:H30" si="0">SUM(D10:D29)</f>
        <v>0</v>
      </c>
      <c r="E30" s="24">
        <f t="shared" si="0"/>
        <v>0</v>
      </c>
      <c r="F30" s="24">
        <f t="shared" si="0"/>
        <v>5</v>
      </c>
      <c r="G30" s="24">
        <f t="shared" si="0"/>
        <v>28</v>
      </c>
      <c r="H30" s="24">
        <f t="shared" si="0"/>
        <v>0</v>
      </c>
    </row>
    <row r="32" spans="1:8" x14ac:dyDescent="0.25">
      <c r="C32" s="126" t="s">
        <v>68</v>
      </c>
      <c r="D32" s="126"/>
      <c r="E32" s="126"/>
      <c r="F32" s="126"/>
      <c r="G32" s="126"/>
      <c r="H32" s="126"/>
    </row>
    <row r="33" spans="2:8" x14ac:dyDescent="0.25">
      <c r="C33" s="21">
        <f>'Total-Marks'!B9</f>
        <v>20145</v>
      </c>
      <c r="D33" s="21">
        <f>'Total-Marks'!B10</f>
        <v>20142</v>
      </c>
      <c r="E33" s="21">
        <f>'Total-Marks'!B11</f>
        <v>22147</v>
      </c>
      <c r="F33" s="21">
        <f>'Total-Marks'!B12</f>
        <v>25637</v>
      </c>
      <c r="G33" s="21">
        <f>'Total-Marks'!B13</f>
        <v>52146</v>
      </c>
      <c r="H33" s="21">
        <f>'Total-Marks'!B14</f>
        <v>22917</v>
      </c>
    </row>
    <row r="34" spans="2:8" x14ac:dyDescent="0.25">
      <c r="B34" s="15" t="s">
        <v>59</v>
      </c>
      <c r="C34" s="32">
        <f>SUM(C10:C14)</f>
        <v>11</v>
      </c>
      <c r="D34" s="32">
        <f t="shared" ref="D34:H34" si="1">SUM(D10:D14)</f>
        <v>0</v>
      </c>
      <c r="E34" s="32">
        <f t="shared" si="1"/>
        <v>0</v>
      </c>
      <c r="F34" s="32">
        <f t="shared" si="1"/>
        <v>5</v>
      </c>
      <c r="G34" s="32">
        <f t="shared" si="1"/>
        <v>20</v>
      </c>
      <c r="H34" s="32">
        <f t="shared" si="1"/>
        <v>0</v>
      </c>
    </row>
    <row r="35" spans="2:8" x14ac:dyDescent="0.25">
      <c r="B35" s="15" t="s">
        <v>60</v>
      </c>
      <c r="C35" s="32">
        <f>SUM(C15:C17)</f>
        <v>14</v>
      </c>
      <c r="D35" s="32">
        <f t="shared" ref="D35:H35" si="2">SUM(D15:D18)</f>
        <v>0</v>
      </c>
      <c r="E35" s="32">
        <f t="shared" si="2"/>
        <v>0</v>
      </c>
      <c r="F35" s="32">
        <f t="shared" si="2"/>
        <v>0</v>
      </c>
      <c r="G35" s="32">
        <f t="shared" si="2"/>
        <v>8</v>
      </c>
      <c r="H35" s="32">
        <f t="shared" si="2"/>
        <v>0</v>
      </c>
    </row>
    <row r="36" spans="2:8" x14ac:dyDescent="0.25">
      <c r="B36" s="15" t="s">
        <v>61</v>
      </c>
      <c r="C36" s="32">
        <f>SUM(C18:C20)</f>
        <v>12</v>
      </c>
      <c r="D36" s="32">
        <f t="shared" ref="D36:H36" si="3">SUM(D18:D20)</f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</row>
    <row r="37" spans="2:8" x14ac:dyDescent="0.25">
      <c r="B37" s="15" t="s">
        <v>62</v>
      </c>
      <c r="C37" s="33">
        <f>SUM(C21:C22)</f>
        <v>6</v>
      </c>
      <c r="D37" s="32">
        <f t="shared" ref="D37:H37" si="4">SUM(D21:D22)</f>
        <v>0</v>
      </c>
      <c r="E37" s="32">
        <f t="shared" si="4"/>
        <v>0</v>
      </c>
      <c r="F37" s="32">
        <f t="shared" si="4"/>
        <v>0</v>
      </c>
      <c r="G37" s="32">
        <f t="shared" si="4"/>
        <v>0</v>
      </c>
      <c r="H37" s="32">
        <f t="shared" si="4"/>
        <v>0</v>
      </c>
    </row>
    <row r="38" spans="2:8" x14ac:dyDescent="0.25">
      <c r="B38" s="15" t="s">
        <v>63</v>
      </c>
      <c r="C38" s="33">
        <f>C23</f>
        <v>4</v>
      </c>
      <c r="D38" s="32">
        <f t="shared" ref="D38:H38" si="5">D23</f>
        <v>0</v>
      </c>
      <c r="E38" s="32">
        <f t="shared" si="5"/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</row>
    <row r="39" spans="2:8" x14ac:dyDescent="0.25">
      <c r="B39" s="15" t="s">
        <v>64</v>
      </c>
      <c r="C39" s="33">
        <f>SUM(C24:C26)</f>
        <v>13</v>
      </c>
      <c r="D39" s="32">
        <f t="shared" ref="D39:H39" si="6">SUM(D24:D26)</f>
        <v>0</v>
      </c>
      <c r="E39" s="32">
        <f t="shared" si="6"/>
        <v>0</v>
      </c>
      <c r="F39" s="32">
        <f t="shared" si="6"/>
        <v>0</v>
      </c>
      <c r="G39" s="32">
        <f t="shared" si="6"/>
        <v>0</v>
      </c>
      <c r="H39" s="32">
        <f t="shared" si="6"/>
        <v>0</v>
      </c>
    </row>
    <row r="40" spans="2:8" x14ac:dyDescent="0.25">
      <c r="B40" s="15" t="s">
        <v>65</v>
      </c>
      <c r="C40" s="33">
        <f>C27</f>
        <v>4</v>
      </c>
      <c r="D40" s="32">
        <f t="shared" ref="D40:H40" si="7">D27</f>
        <v>0</v>
      </c>
      <c r="E40" s="32">
        <f t="shared" si="7"/>
        <v>0</v>
      </c>
      <c r="F40" s="32">
        <f t="shared" si="7"/>
        <v>0</v>
      </c>
      <c r="G40" s="32">
        <f t="shared" si="7"/>
        <v>0</v>
      </c>
      <c r="H40" s="32">
        <f t="shared" si="7"/>
        <v>0</v>
      </c>
    </row>
    <row r="41" spans="2:8" x14ac:dyDescent="0.25">
      <c r="B41" s="15" t="s">
        <v>66</v>
      </c>
      <c r="C41" s="33">
        <f>C28</f>
        <v>5</v>
      </c>
      <c r="D41" s="32">
        <f t="shared" ref="D41:H41" si="8">D28</f>
        <v>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</row>
    <row r="42" spans="2:8" x14ac:dyDescent="0.25">
      <c r="B42" s="15" t="s">
        <v>67</v>
      </c>
      <c r="C42" s="33">
        <f>C29</f>
        <v>5</v>
      </c>
      <c r="D42" s="32">
        <f t="shared" ref="D42:H42" si="9">D29</f>
        <v>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</row>
    <row r="43" spans="2:8" x14ac:dyDescent="0.25">
      <c r="B43" s="34" t="s">
        <v>45</v>
      </c>
      <c r="C43" s="35">
        <f>SUM(C34:C42)</f>
        <v>74</v>
      </c>
      <c r="D43" s="35">
        <f t="shared" ref="D43:H43" si="10">SUM(D34:D42)</f>
        <v>0</v>
      </c>
      <c r="E43" s="35">
        <f t="shared" si="10"/>
        <v>0</v>
      </c>
      <c r="F43" s="35">
        <f t="shared" si="10"/>
        <v>5</v>
      </c>
      <c r="G43" s="35">
        <f t="shared" si="10"/>
        <v>28</v>
      </c>
      <c r="H43" s="35">
        <f t="shared" si="10"/>
        <v>0</v>
      </c>
    </row>
  </sheetData>
  <sheetProtection formatColumns="0" formatRows="0"/>
  <mergeCells count="11">
    <mergeCell ref="A30:B30"/>
    <mergeCell ref="A8:B8"/>
    <mergeCell ref="A5:B5"/>
    <mergeCell ref="D5:E5"/>
    <mergeCell ref="C32:H32"/>
    <mergeCell ref="C9:H9"/>
    <mergeCell ref="A2:H2"/>
    <mergeCell ref="A3:H3"/>
    <mergeCell ref="A1:H1"/>
    <mergeCell ref="A4:H4"/>
    <mergeCell ref="A7:H7"/>
  </mergeCells>
  <dataValidations count="1">
    <dataValidation type="whole" showInputMessage="1" showErrorMessage="1" errorTitle="Warning!" error="Only one of the following six values is allowed: 0, 1, 2, 3, 4, or 5 " sqref="C10:H29" xr:uid="{00000000-0002-0000-0400-000000000000}">
      <formula1>0</formula1>
      <formula2>5</formula2>
    </dataValidation>
  </dataValidations>
  <pageMargins left="0.25" right="0.25" top="0.75" bottom="0.75" header="0.3" footer="0.3"/>
  <pageSetup paperSize="9" scale="91" fitToHeight="0" orientation="portrait" r:id="rId1"/>
  <ignoredErrors>
    <ignoredError sqref="C34:C35 C36:C39 D34:H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Total-Marks</vt:lpstr>
      <vt:lpstr>Acad-SV-Eval-Form</vt:lpstr>
      <vt:lpstr>Comp-Sv-Eval-Form</vt:lpstr>
      <vt:lpstr>OBE Entry</vt:lpstr>
      <vt:lpstr>Grade</vt:lpstr>
      <vt:lpstr>Org-Eval-Form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2022-10-04T07:23:39Z</cp:lastPrinted>
  <dcterms:created xsi:type="dcterms:W3CDTF">2020-09-07T06:45:24Z</dcterms:created>
  <dcterms:modified xsi:type="dcterms:W3CDTF">2023-03-12T06:33:44Z</dcterms:modified>
</cp:coreProperties>
</file>